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P:\Dispečink\SMLOUVY\SMLOUVY elektro\dokumenty na internetu CoalServices\2022\"/>
    </mc:Choice>
  </mc:AlternateContent>
  <bookViews>
    <workbookView xWindow="0" yWindow="0" windowWidth="21570" windowHeight="8175"/>
  </bookViews>
  <sheets>
    <sheet name="žádost" sheetId="1" r:id="rId1"/>
  </sheets>
  <definedNames>
    <definedName name="_xlnm._FilterDatabase" localSheetId="0" hidden="1">žádost!$A$2:$X$67</definedName>
    <definedName name="bookmark0" localSheetId="0">žádost!$B$5</definedName>
    <definedName name="_xlnm.Print_Area" localSheetId="0">žádost!$A$1:$W$67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11" i="1"/>
  <c r="AA12" i="1"/>
  <c r="AA13" i="1"/>
  <c r="AA14" i="1"/>
  <c r="AA15" i="1"/>
  <c r="AA16" i="1"/>
  <c r="AA17" i="1"/>
  <c r="AA18" i="1"/>
  <c r="AA19" i="1"/>
  <c r="AA20" i="1"/>
  <c r="AA21" i="1"/>
  <c r="AA22" i="1"/>
  <c r="AA23" i="1"/>
  <c r="AA7" i="1"/>
  <c r="AA3" i="1"/>
  <c r="AA4" i="1"/>
  <c r="AA5" i="1"/>
  <c r="AA6" i="1"/>
  <c r="T53" i="1" l="1"/>
  <c r="AC1" i="1" l="1"/>
  <c r="AB21" i="1" l="1"/>
  <c r="V37" i="1" s="1"/>
  <c r="AB25" i="1" s="1"/>
  <c r="AC25" i="1" l="1"/>
  <c r="AB2" i="1"/>
  <c r="AD25" i="1" l="1"/>
  <c r="Z4" i="1" l="1"/>
  <c r="Z5" i="1"/>
  <c r="Z6" i="1"/>
  <c r="Z7" i="1"/>
  <c r="Z8" i="1"/>
  <c r="Z9" i="1"/>
  <c r="Z10" i="1"/>
  <c r="Z11" i="1"/>
  <c r="Z12" i="1"/>
  <c r="Z13" i="1"/>
  <c r="Z14" i="1"/>
  <c r="Z15" i="1"/>
  <c r="Z16" i="1"/>
  <c r="Z17" i="1"/>
  <c r="Z18" i="1"/>
  <c r="Z19" i="1"/>
  <c r="Z20" i="1"/>
  <c r="Z21" i="1"/>
  <c r="Z22" i="1"/>
  <c r="Z23" i="1"/>
  <c r="Z3" i="1"/>
  <c r="AB1" i="1" l="1"/>
  <c r="AD1" i="1" s="1"/>
  <c r="T39" i="1" s="1"/>
  <c r="L13" i="1"/>
</calcChain>
</file>

<file path=xl/comments1.xml><?xml version="1.0" encoding="utf-8"?>
<comments xmlns="http://schemas.openxmlformats.org/spreadsheetml/2006/main">
  <authors>
    <author>Houška Štěpán (houska)</author>
  </authors>
  <commentList>
    <comment ref="W2" authorId="0" shapeId="0">
      <text>
        <r>
          <rPr>
            <b/>
            <sz val="9"/>
            <color indexed="81"/>
            <rFont val="Tahoma"/>
            <family val="2"/>
            <charset val="238"/>
          </rPr>
          <t>zvolte typ osoby</t>
        </r>
      </text>
    </comment>
    <comment ref="W3" authorId="0" shapeId="0">
      <text>
        <r>
          <rPr>
            <b/>
            <sz val="9"/>
            <color indexed="81"/>
            <rFont val="Tahoma"/>
            <family val="2"/>
            <charset val="238"/>
          </rPr>
          <t>zvolte druh žádosti</t>
        </r>
      </text>
    </comment>
    <comment ref="W37" authorId="0" shapeId="0">
      <text>
        <r>
          <rPr>
            <b/>
            <sz val="9"/>
            <color indexed="81"/>
            <rFont val="Tahoma"/>
            <family val="2"/>
            <charset val="238"/>
          </rPr>
          <t>zvolte napěťovou úroveň</t>
        </r>
      </text>
    </comment>
  </commentList>
</comments>
</file>

<file path=xl/sharedStrings.xml><?xml version="1.0" encoding="utf-8"?>
<sst xmlns="http://schemas.openxmlformats.org/spreadsheetml/2006/main" count="123" uniqueCount="105">
  <si>
    <t>DIČ:</t>
  </si>
  <si>
    <t>datová schránka:</t>
  </si>
  <si>
    <t>funkce:</t>
  </si>
  <si>
    <t>e-mail:</t>
  </si>
  <si>
    <t>adresa odběrného místa:</t>
  </si>
  <si>
    <t>objekt:</t>
  </si>
  <si>
    <t>celkem</t>
  </si>
  <si>
    <t>podpisy oprávněných osob</t>
  </si>
  <si>
    <t>v</t>
  </si>
  <si>
    <t>dne</t>
  </si>
  <si>
    <t>kW</t>
  </si>
  <si>
    <t>číslo smlouvy žadatele:</t>
  </si>
  <si>
    <t> </t>
  </si>
  <si>
    <t>osoba podepisující smlouvu:</t>
  </si>
  <si>
    <t>telefon:</t>
  </si>
  <si>
    <t>zasílací adresa:</t>
  </si>
  <si>
    <t xml:space="preserve">telefon: </t>
  </si>
  <si>
    <t>banka, bankovní spojení:</t>
  </si>
  <si>
    <t>osoba technické zastoupení:</t>
  </si>
  <si>
    <t>A</t>
  </si>
  <si>
    <t>1 x 10</t>
  </si>
  <si>
    <t>1 x 13</t>
  </si>
  <si>
    <t>1 x 16</t>
  </si>
  <si>
    <t>1 x 20</t>
  </si>
  <si>
    <t>1 x 25</t>
  </si>
  <si>
    <t>3 x 10</t>
  </si>
  <si>
    <t>3 x 16</t>
  </si>
  <si>
    <t>3 x 20</t>
  </si>
  <si>
    <t>3 x 25</t>
  </si>
  <si>
    <t>3 x 32</t>
  </si>
  <si>
    <t>3 x 40</t>
  </si>
  <si>
    <t>3 x 50</t>
  </si>
  <si>
    <t>3 x 63</t>
  </si>
  <si>
    <t>3 x 80</t>
  </si>
  <si>
    <t>3 x 100</t>
  </si>
  <si>
    <t>3 x 125</t>
  </si>
  <si>
    <t>3 x 160</t>
  </si>
  <si>
    <t>3 x 200</t>
  </si>
  <si>
    <t>3 x 250</t>
  </si>
  <si>
    <t>3 x 315</t>
  </si>
  <si>
    <t>3 x 400</t>
  </si>
  <si>
    <t>seznam</t>
  </si>
  <si>
    <t>kvalita dodávky:</t>
  </si>
  <si>
    <t>Kč</t>
  </si>
  <si>
    <t>elektrické vytápění</t>
  </si>
  <si>
    <t>tepelná čerpadla</t>
  </si>
  <si>
    <t>klimatizace</t>
  </si>
  <si>
    <t>ohřev TUV - bojlery</t>
  </si>
  <si>
    <t>elektromobilita</t>
  </si>
  <si>
    <t>motory</t>
  </si>
  <si>
    <t>osvětlení</t>
  </si>
  <si>
    <t>neměřený odběr</t>
  </si>
  <si>
    <t>frekvenční měniče</t>
  </si>
  <si>
    <t>Prohlašuji, že všechny údaje v této žádosti jsou správné a pravdivé.</t>
  </si>
  <si>
    <t>do termínu:</t>
  </si>
  <si>
    <t>umístění elektroměru:</t>
  </si>
  <si>
    <t>přístupnost:</t>
  </si>
  <si>
    <t xml:space="preserve">typ odběru: </t>
  </si>
  <si>
    <t>podpis:</t>
  </si>
  <si>
    <t>dne:</t>
  </si>
  <si>
    <t>napěťová hladina:</t>
  </si>
  <si>
    <t>přijato</t>
  </si>
  <si>
    <t>převod MTP:</t>
  </si>
  <si>
    <t>stávající:</t>
  </si>
  <si>
    <t>připojení</t>
  </si>
  <si>
    <t>sdružená</t>
  </si>
  <si>
    <t>distribuce</t>
  </si>
  <si>
    <t>obchodní firma</t>
  </si>
  <si>
    <t>OSVČ</t>
  </si>
  <si>
    <t>fyzická osoba</t>
  </si>
  <si>
    <t>C 01d</t>
  </si>
  <si>
    <t>C 02d</t>
  </si>
  <si>
    <t>C 03d</t>
  </si>
  <si>
    <t>C 25d</t>
  </si>
  <si>
    <t>C 26d</t>
  </si>
  <si>
    <t>C 27d</t>
  </si>
  <si>
    <t>C 35d</t>
  </si>
  <si>
    <t>C 45d</t>
  </si>
  <si>
    <t>C 46d</t>
  </si>
  <si>
    <t>C 55d</t>
  </si>
  <si>
    <t>C 56d</t>
  </si>
  <si>
    <t>C 60d</t>
  </si>
  <si>
    <t>C 62d</t>
  </si>
  <si>
    <t>VN</t>
  </si>
  <si>
    <t>NN</t>
  </si>
  <si>
    <r>
      <rPr>
        <b/>
        <sz val="10"/>
        <color theme="1"/>
        <rFont val="Calibri"/>
        <family val="2"/>
        <charset val="238"/>
        <scheme val="minor"/>
      </rPr>
      <t>souhlas vlastníka nemovitosti:</t>
    </r>
    <r>
      <rPr>
        <sz val="10"/>
        <color theme="1"/>
        <rFont val="Calibri"/>
        <family val="2"/>
        <charset val="238"/>
        <scheme val="minor"/>
      </rPr>
      <t xml:space="preserve">
Vlastník nemovitosti souhlasí se stavbou, rozšířením nebo změnou elektrické přípojky
či rozvodného zařízení NN na dotčené nemovitosti. Souhlasem bere na vědomí, že zřízením
(rozšířením) zařízení distribuční soustavy na dotčené nemovitosti vzniká provozovateli
distribuční soustavy podle § 25, zákona č. 458/2000 Sb. právo vstupovat a vjíždět na cizí
nemovitosti v souvislosti se zřizováním a provozováním zařízení distribuční soustavy.</t>
    </r>
  </si>
  <si>
    <t>podpis vlastníka nemovitosti</t>
  </si>
  <si>
    <t>ostatní spotřebiče</t>
  </si>
  <si>
    <t>obchodní firma:</t>
  </si>
  <si>
    <t>sídlo:</t>
  </si>
  <si>
    <t>IČO:</t>
  </si>
  <si>
    <t>spisová značka OR:</t>
  </si>
  <si>
    <r>
      <t>osoba podepisující smlouvu</t>
    </r>
    <r>
      <rPr>
        <vertAlign val="superscript"/>
        <sz val="11"/>
        <rFont val="Calibri"/>
        <family val="2"/>
        <charset val="238"/>
        <scheme val="minor"/>
      </rPr>
      <t>*)</t>
    </r>
    <r>
      <rPr>
        <sz val="11"/>
        <rFont val="Calibri"/>
        <family val="2"/>
        <charset val="238"/>
        <scheme val="minor"/>
      </rPr>
      <t>:</t>
    </r>
  </si>
  <si>
    <r>
      <t xml:space="preserve">*) </t>
    </r>
    <r>
      <rPr>
        <sz val="10"/>
        <color theme="1" tint="0.499984740745262"/>
        <rFont val="Calibri"/>
        <family val="2"/>
        <charset val="238"/>
        <scheme val="minor"/>
      </rPr>
      <t>v případě dvou podepisujících osob</t>
    </r>
  </si>
  <si>
    <t>Sev.en InnTech a.s.</t>
  </si>
  <si>
    <t>Václava Řezáče 315, 434 01 Most; Krajský soud v Ústí nad Labem, oddíl B, vložka 2136</t>
  </si>
  <si>
    <t>IČO: 28727932, DIČ: CZ699003245; bankovní spojení:PPF a.s., 2023840044/6000</t>
  </si>
  <si>
    <t>instalovaná zařízení:</t>
  </si>
  <si>
    <t>výkon výrobny</t>
  </si>
  <si>
    <t>Žádost o připojení odběrného elektrického zařízení
k distribuční soustavě</t>
  </si>
  <si>
    <t>termín připojení:</t>
  </si>
  <si>
    <t>měrný podíl:</t>
  </si>
  <si>
    <t>1f</t>
  </si>
  <si>
    <t>3f</t>
  </si>
  <si>
    <t>hodnota hlavního jističe: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</si>
</sst>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0\ "/>
    <numFmt numFmtId="165" formatCode="d/m/yyyy"/>
    <numFmt numFmtId="166" formatCode="#,##0\ &quot;Kč&quot;"/>
  </numFmts>
  <fonts count="17" x14ac:knownFonts="1">
    <font>
      <sz val="11"/>
      <color theme="1"/>
      <name val="Calibri"/>
      <family val="2"/>
      <charset val="238"/>
      <scheme val="minor"/>
    </font>
    <font>
      <b/>
      <sz val="11"/>
      <color theme="1"/>
      <name val="Calibri"/>
      <family val="2"/>
      <charset val="238"/>
      <scheme val="minor"/>
    </font>
    <font>
      <sz val="8"/>
      <color rgb="FF808080"/>
      <name val="Calibri"/>
      <family val="2"/>
      <charset val="238"/>
      <scheme val="minor"/>
    </font>
    <font>
      <sz val="12"/>
      <color theme="1"/>
      <name val="Calibri"/>
      <family val="2"/>
      <charset val="238"/>
      <scheme val="minor"/>
    </font>
    <font>
      <b/>
      <sz val="10"/>
      <color rgb="FF7DBA40"/>
      <name val="Calibri"/>
      <family val="2"/>
      <charset val="238"/>
      <scheme val="minor"/>
    </font>
    <font>
      <sz val="10"/>
      <color theme="1"/>
      <name val="Calibri"/>
      <family val="2"/>
      <charset val="238"/>
      <scheme val="minor"/>
    </font>
    <font>
      <b/>
      <sz val="18"/>
      <color rgb="FF000000"/>
      <name val="Calibri"/>
      <family val="2"/>
      <charset val="238"/>
      <scheme val="minor"/>
    </font>
    <font>
      <strike/>
      <sz val="11"/>
      <color theme="1"/>
      <name val="Calibri"/>
      <family val="2"/>
      <charset val="238"/>
      <scheme val="minor"/>
    </font>
    <font>
      <sz val="11"/>
      <name val="Calibri"/>
      <family val="2"/>
      <charset val="238"/>
      <scheme val="minor"/>
    </font>
    <font>
      <i/>
      <sz val="10"/>
      <color theme="1"/>
      <name val="Calibri"/>
      <family val="2"/>
      <charset val="238"/>
      <scheme val="minor"/>
    </font>
    <font>
      <b/>
      <sz val="10"/>
      <color theme="1"/>
      <name val="Calibri"/>
      <family val="2"/>
      <charset val="238"/>
      <scheme val="minor"/>
    </font>
    <font>
      <i/>
      <sz val="9"/>
      <color theme="1"/>
      <name val="Calibri"/>
      <family val="2"/>
      <charset val="238"/>
      <scheme val="minor"/>
    </font>
    <font>
      <sz val="12"/>
      <name val="Calibri"/>
      <family val="2"/>
      <charset val="238"/>
      <scheme val="minor"/>
    </font>
    <font>
      <vertAlign val="superscript"/>
      <sz val="11"/>
      <name val="Calibri"/>
      <family val="2"/>
      <charset val="238"/>
      <scheme val="minor"/>
    </font>
    <font>
      <vertAlign val="superscript"/>
      <sz val="10"/>
      <color theme="1" tint="0.499984740745262"/>
      <name val="Calibri"/>
      <family val="2"/>
      <charset val="238"/>
      <scheme val="minor"/>
    </font>
    <font>
      <sz val="10"/>
      <color theme="1" tint="0.499984740745262"/>
      <name val="Calibri"/>
      <family val="2"/>
      <charset val="238"/>
      <scheme val="minor"/>
    </font>
    <font>
      <b/>
      <sz val="9"/>
      <color indexed="81"/>
      <name val="Tahoma"/>
      <family val="2"/>
      <charset val="238"/>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6337778862885"/>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00">
    <xf numFmtId="0" fontId="0" fillId="0" borderId="0" xfId="0"/>
    <xf numFmtId="0" fontId="0" fillId="2" borderId="0" xfId="0" applyFill="1"/>
    <xf numFmtId="0" fontId="2" fillId="2" borderId="0" xfId="0" applyFont="1" applyFill="1" applyAlignment="1">
      <alignment vertical="center"/>
    </xf>
    <xf numFmtId="0" fontId="4" fillId="2" borderId="0" xfId="0" applyFont="1" applyFill="1" applyAlignment="1">
      <alignment horizontal="left" vertical="center"/>
    </xf>
    <xf numFmtId="0" fontId="0" fillId="2" borderId="0" xfId="0" applyFont="1" applyFill="1"/>
    <xf numFmtId="0" fontId="0" fillId="2" borderId="0" xfId="0" applyFont="1" applyFill="1" applyAlignment="1">
      <alignment vertical="center"/>
    </xf>
    <xf numFmtId="0" fontId="1" fillId="2" borderId="0" xfId="0" applyFont="1" applyFill="1" applyAlignment="1">
      <alignment vertical="center"/>
    </xf>
    <xf numFmtId="0" fontId="0" fillId="0" borderId="0" xfId="0" applyFont="1"/>
    <xf numFmtId="0" fontId="0" fillId="2" borderId="0" xfId="0" applyFont="1" applyFill="1" applyAlignment="1">
      <alignment horizontal="right" indent="1"/>
    </xf>
    <xf numFmtId="0" fontId="0" fillId="2" borderId="0" xfId="0" applyFont="1" applyFill="1" applyBorder="1" applyAlignment="1">
      <alignment horizontal="left"/>
    </xf>
    <xf numFmtId="0" fontId="0" fillId="2" borderId="0" xfId="0" applyFont="1" applyFill="1" applyAlignment="1">
      <alignment horizontal="right" vertical="center"/>
    </xf>
    <xf numFmtId="0" fontId="0" fillId="2" borderId="0" xfId="0" applyFont="1" applyFill="1" applyAlignment="1"/>
    <xf numFmtId="0" fontId="0" fillId="2" borderId="0" xfId="0" applyFont="1" applyFill="1" applyAlignment="1">
      <alignment horizontal="right"/>
    </xf>
    <xf numFmtId="0" fontId="0" fillId="2" borderId="0" xfId="0" applyFont="1" applyFill="1" applyAlignment="1">
      <alignment horizontal="right" vertical="center" indent="1"/>
    </xf>
    <xf numFmtId="0" fontId="3" fillId="2" borderId="0" xfId="0" applyFont="1" applyFill="1" applyAlignment="1" applyProtection="1"/>
    <xf numFmtId="0" fontId="0" fillId="2" borderId="0" xfId="0" applyFont="1" applyFill="1" applyAlignment="1" applyProtection="1">
      <alignment horizontal="right" vertical="center"/>
    </xf>
    <xf numFmtId="0" fontId="0" fillId="2" borderId="0" xfId="0" applyFont="1" applyFill="1" applyAlignment="1" applyProtection="1">
      <alignment horizontal="right" vertical="center" indent="1"/>
    </xf>
    <xf numFmtId="0" fontId="0" fillId="2" borderId="0" xfId="0" applyFill="1" applyAlignment="1">
      <alignment vertical="center"/>
    </xf>
    <xf numFmtId="0" fontId="0" fillId="2" borderId="0" xfId="0" applyFont="1" applyFill="1" applyBorder="1" applyAlignment="1">
      <alignment horizontal="left" vertical="center" wrapText="1"/>
    </xf>
    <xf numFmtId="0" fontId="7" fillId="2" borderId="0" xfId="0" applyFont="1" applyFill="1" applyAlignment="1">
      <alignment horizontal="right" indent="1"/>
    </xf>
    <xf numFmtId="0" fontId="0" fillId="2" borderId="0" xfId="0" quotePrefix="1" applyFont="1" applyFill="1"/>
    <xf numFmtId="0" fontId="8" fillId="2" borderId="0" xfId="0" applyFont="1" applyFill="1" applyAlignment="1">
      <alignment horizontal="right" vertical="center" indent="1"/>
    </xf>
    <xf numFmtId="3" fontId="0" fillId="0" borderId="0" xfId="0" applyNumberFormat="1"/>
    <xf numFmtId="3" fontId="0" fillId="0" borderId="0" xfId="0" applyNumberFormat="1" applyFont="1"/>
    <xf numFmtId="0" fontId="0" fillId="0" borderId="1" xfId="0" applyFont="1" applyBorder="1"/>
    <xf numFmtId="0" fontId="0" fillId="2" borderId="0" xfId="0" applyFont="1" applyFill="1" applyBorder="1" applyAlignment="1">
      <alignment horizontal="left" vertical="center"/>
    </xf>
    <xf numFmtId="0" fontId="0" fillId="2" borderId="2" xfId="0" applyFont="1" applyFill="1" applyBorder="1" applyAlignment="1">
      <alignment horizontal="left" vertical="center"/>
    </xf>
    <xf numFmtId="0" fontId="5" fillId="2" borderId="0" xfId="0" applyFont="1" applyFill="1" applyAlignment="1">
      <alignment vertical="center"/>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8" xfId="0" applyFont="1" applyFill="1" applyBorder="1" applyAlignment="1">
      <alignment horizontal="left"/>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9" fillId="2" borderId="0" xfId="0" applyFont="1" applyFill="1" applyAlignment="1">
      <alignment vertical="center"/>
    </xf>
    <xf numFmtId="14" fontId="0" fillId="0" borderId="0" xfId="0" applyNumberFormat="1" applyFont="1"/>
    <xf numFmtId="0" fontId="5" fillId="0" borderId="0" xfId="0" applyFont="1" applyFill="1"/>
    <xf numFmtId="0" fontId="0" fillId="0" borderId="0" xfId="0" applyFont="1" applyFill="1"/>
    <xf numFmtId="0" fontId="11" fillId="0" borderId="0" xfId="0" applyFont="1" applyFill="1"/>
    <xf numFmtId="0" fontId="9" fillId="0" borderId="0" xfId="0" applyFont="1" applyFill="1"/>
    <xf numFmtId="0" fontId="0" fillId="2" borderId="0" xfId="0" applyFont="1" applyFill="1" applyAlignment="1" applyProtection="1">
      <alignment horizontal="right" vertical="center"/>
      <protection hidden="1"/>
    </xf>
    <xf numFmtId="0" fontId="0" fillId="4" borderId="0" xfId="0" applyFill="1"/>
    <xf numFmtId="0" fontId="0" fillId="4" borderId="0" xfId="0" applyFont="1" applyFill="1"/>
    <xf numFmtId="0" fontId="0" fillId="0" borderId="0" xfId="0" quotePrefix="1" applyFont="1"/>
    <xf numFmtId="0" fontId="0" fillId="5" borderId="0" xfId="0" applyFont="1" applyFill="1" applyBorder="1"/>
    <xf numFmtId="0" fontId="0" fillId="6" borderId="0" xfId="0" applyFont="1" applyFill="1" applyBorder="1"/>
    <xf numFmtId="0" fontId="0" fillId="5" borderId="0" xfId="0" applyFont="1" applyFill="1"/>
    <xf numFmtId="0" fontId="0" fillId="4" borderId="0" xfId="0" applyFont="1" applyFill="1" applyProtection="1">
      <protection locked="0"/>
    </xf>
    <xf numFmtId="0" fontId="0" fillId="6" borderId="0" xfId="0" applyFill="1" applyProtection="1">
      <protection locked="0"/>
    </xf>
    <xf numFmtId="0" fontId="0" fillId="6" borderId="0" xfId="0" applyFont="1" applyFill="1"/>
    <xf numFmtId="0" fontId="0" fillId="7" borderId="0" xfId="0" applyFont="1" applyFill="1"/>
    <xf numFmtId="0" fontId="0" fillId="7" borderId="0" xfId="0" applyFill="1"/>
    <xf numFmtId="0" fontId="0" fillId="7" borderId="0" xfId="0" applyFont="1" applyFill="1" applyProtection="1">
      <protection locked="0"/>
    </xf>
    <xf numFmtId="0" fontId="0" fillId="2" borderId="0" xfId="0" applyFont="1" applyFill="1" applyAlignment="1" applyProtection="1">
      <alignment vertical="center"/>
    </xf>
    <xf numFmtId="166" fontId="0" fillId="0" borderId="0" xfId="0" applyNumberFormat="1" applyAlignment="1">
      <alignment horizontal="left"/>
    </xf>
    <xf numFmtId="0" fontId="0" fillId="0" borderId="0" xfId="0" applyFont="1" applyFill="1" applyAlignment="1" applyProtection="1">
      <alignment horizontal="center"/>
      <protection hidden="1"/>
    </xf>
    <xf numFmtId="166" fontId="0" fillId="0" borderId="0" xfId="0" quotePrefix="1" applyNumberFormat="1" applyFont="1" applyAlignment="1">
      <alignment horizontal="left"/>
    </xf>
    <xf numFmtId="0" fontId="8" fillId="2" borderId="0" xfId="0" applyFont="1" applyFill="1" applyAlignment="1" applyProtection="1">
      <alignment horizontal="right" vertical="center" indent="1"/>
      <protection hidden="1"/>
    </xf>
    <xf numFmtId="0" fontId="14" fillId="2" borderId="0" xfId="0" applyFont="1" applyFill="1" applyAlignment="1">
      <alignment vertical="center"/>
    </xf>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3" fontId="0" fillId="0" borderId="15" xfId="0" applyNumberFormat="1" applyBorder="1"/>
    <xf numFmtId="0" fontId="3" fillId="3" borderId="0" xfId="0" applyFont="1" applyFill="1" applyAlignment="1" applyProtection="1">
      <alignment horizontal="left" indent="1"/>
      <protection locked="0"/>
    </xf>
    <xf numFmtId="164" fontId="3" fillId="3" borderId="0" xfId="0" applyNumberFormat="1" applyFont="1" applyFill="1" applyBorder="1" applyAlignment="1" applyProtection="1">
      <alignment horizontal="center"/>
      <protection locked="0"/>
    </xf>
    <xf numFmtId="166" fontId="0" fillId="2" borderId="0" xfId="0" applyNumberFormat="1" applyFont="1" applyFill="1" applyAlignment="1" applyProtection="1">
      <alignment horizontal="left"/>
    </xf>
    <xf numFmtId="166" fontId="0" fillId="2" borderId="0" xfId="0" applyNumberFormat="1" applyFill="1" applyAlignment="1" applyProtection="1">
      <alignment horizontal="left"/>
    </xf>
    <xf numFmtId="0" fontId="6" fillId="2" borderId="0" xfId="0" applyFont="1" applyFill="1" applyAlignment="1">
      <alignment horizontal="center" wrapText="1"/>
    </xf>
    <xf numFmtId="0" fontId="3" fillId="3" borderId="0" xfId="0" applyFont="1" applyFill="1" applyAlignment="1" applyProtection="1">
      <alignment horizontal="left" indent="1"/>
      <protection locked="0" hidden="1"/>
    </xf>
    <xf numFmtId="165" fontId="3" fillId="3" borderId="0" xfId="0" applyNumberFormat="1" applyFont="1" applyFill="1" applyAlignment="1" applyProtection="1">
      <alignment horizontal="center"/>
      <protection locked="0" hidden="1"/>
    </xf>
    <xf numFmtId="49" fontId="3" fillId="3" borderId="0" xfId="0" applyNumberFormat="1" applyFont="1" applyFill="1" applyAlignment="1" applyProtection="1">
      <alignment horizontal="left" indent="1"/>
      <protection locked="0" hidden="1"/>
    </xf>
    <xf numFmtId="49" fontId="0" fillId="0" borderId="0" xfId="0" applyNumberFormat="1" applyAlignment="1" applyProtection="1">
      <alignment horizontal="left" indent="1"/>
      <protection locked="0" hidden="1"/>
    </xf>
    <xf numFmtId="0" fontId="3" fillId="0" borderId="0" xfId="0" applyFont="1" applyFill="1" applyAlignment="1" applyProtection="1">
      <protection locked="0"/>
    </xf>
    <xf numFmtId="0" fontId="3" fillId="0" borderId="0" xfId="0" applyFont="1" applyFill="1" applyAlignment="1" applyProtection="1">
      <alignment horizontal="left" indent="1"/>
      <protection locked="0"/>
    </xf>
    <xf numFmtId="0" fontId="3" fillId="0" borderId="0" xfId="0" applyFont="1" applyAlignment="1" applyProtection="1">
      <alignment horizontal="left" indent="1"/>
      <protection locked="0"/>
    </xf>
    <xf numFmtId="0" fontId="3" fillId="0" borderId="0" xfId="0" quotePrefix="1" applyFont="1" applyFill="1" applyAlignment="1" applyProtection="1">
      <alignment horizontal="left" indent="1"/>
      <protection locked="0"/>
    </xf>
    <xf numFmtId="0" fontId="0" fillId="0" borderId="0" xfId="0" applyFill="1" applyAlignment="1" applyProtection="1">
      <alignment horizontal="left" indent="1"/>
      <protection locked="0"/>
    </xf>
    <xf numFmtId="0" fontId="3" fillId="3" borderId="0" xfId="0" applyFont="1" applyFill="1" applyAlignment="1" applyProtection="1">
      <alignment horizontal="left" wrapText="1" indent="1"/>
      <protection locked="0"/>
    </xf>
    <xf numFmtId="49" fontId="3" fillId="3" borderId="0" xfId="0" applyNumberFormat="1" applyFont="1" applyFill="1" applyAlignment="1" applyProtection="1">
      <alignment horizontal="left" indent="1"/>
      <protection locked="0"/>
    </xf>
    <xf numFmtId="0" fontId="0" fillId="0" borderId="0" xfId="0" applyAlignment="1" applyProtection="1">
      <alignment horizontal="left" indent="1"/>
      <protection locked="0"/>
    </xf>
    <xf numFmtId="0" fontId="5" fillId="0" borderId="0" xfId="0" applyFont="1" applyFill="1" applyAlignment="1">
      <alignment horizontal="left" vertical="top" wrapText="1"/>
    </xf>
    <xf numFmtId="0" fontId="9" fillId="0" borderId="0" xfId="0" applyFont="1" applyFill="1" applyAlignment="1"/>
    <xf numFmtId="0" fontId="0" fillId="3" borderId="0" xfId="0" applyFont="1" applyFill="1" applyAlignment="1" applyProtection="1">
      <alignment horizontal="left" vertical="center" indent="1"/>
      <protection locked="0"/>
    </xf>
    <xf numFmtId="3" fontId="0" fillId="0" borderId="0" xfId="0" applyNumberFormat="1" applyFont="1" applyFill="1" applyBorder="1" applyAlignment="1" applyProtection="1">
      <alignment horizontal="right" vertical="center" indent="1"/>
      <protection locked="0"/>
    </xf>
    <xf numFmtId="165" fontId="3" fillId="3" borderId="0" xfId="0" applyNumberFormat="1" applyFont="1" applyFill="1" applyAlignment="1" applyProtection="1">
      <alignment horizontal="center"/>
      <protection locked="0"/>
    </xf>
    <xf numFmtId="0" fontId="3" fillId="3" borderId="0" xfId="0" applyFont="1" applyFill="1" applyAlignment="1" applyProtection="1">
      <alignment horizontal="left"/>
      <protection locked="0"/>
    </xf>
    <xf numFmtId="0" fontId="0" fillId="0" borderId="0" xfId="0" applyAlignment="1" applyProtection="1">
      <alignment horizontal="left"/>
      <protection locked="0"/>
    </xf>
    <xf numFmtId="0" fontId="0" fillId="3" borderId="0" xfId="0" applyFont="1" applyFill="1" applyAlignment="1" applyProtection="1"/>
    <xf numFmtId="0" fontId="3" fillId="3" borderId="0" xfId="0" applyFont="1" applyFill="1" applyAlignment="1" applyProtection="1">
      <alignment horizontal="center"/>
      <protection locked="0"/>
    </xf>
    <xf numFmtId="3" fontId="0" fillId="2" borderId="2" xfId="0" applyNumberFormat="1" applyFont="1" applyFill="1" applyBorder="1" applyAlignment="1" applyProtection="1">
      <alignment horizontal="right" vertical="center" indent="1"/>
      <protection hidden="1"/>
    </xf>
    <xf numFmtId="0" fontId="12" fillId="8" borderId="0" xfId="0" applyFont="1" applyFill="1" applyAlignment="1" applyProtection="1">
      <alignment horizontal="center"/>
    </xf>
  </cellXfs>
  <cellStyles count="1">
    <cellStyle name="Normální"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AB$3" fmlaRange="$AD$2:$AD$4" noThreeD="1" sel="1" val="0"/>
</file>

<file path=xl/ctrlProps/ctrlProp2.xml><?xml version="1.0" encoding="utf-8"?>
<formControlPr xmlns="http://schemas.microsoft.com/office/spreadsheetml/2009/9/main" objectType="Drop" dropLines="3" dropStyle="combo" dx="16" fmlaLink="$AB$5" fmlaRange="$AD$5:$AD$7" noThreeD="1" sel="1" val="0"/>
</file>

<file path=xl/ctrlProps/ctrlProp3.xml><?xml version="1.0" encoding="utf-8"?>
<formControlPr xmlns="http://schemas.microsoft.com/office/spreadsheetml/2009/9/main" objectType="Drop" dropLines="2" dropStyle="combo" dx="16" fmlaLink="$AB$22" fmlaRange="$AD$21:$AD$2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209550</xdr:colOff>
          <xdr:row>2</xdr:row>
          <xdr:rowOff>0</xdr:rowOff>
        </xdr:from>
        <xdr:to>
          <xdr:col>22</xdr:col>
          <xdr:colOff>0</xdr:colOff>
          <xdr:row>3</xdr:row>
          <xdr:rowOff>9525</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0</xdr:row>
          <xdr:rowOff>133350</xdr:rowOff>
        </xdr:from>
        <xdr:to>
          <xdr:col>22</xdr:col>
          <xdr:colOff>0</xdr:colOff>
          <xdr:row>1</xdr:row>
          <xdr:rowOff>142875</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0</xdr:rowOff>
        </xdr:from>
        <xdr:to>
          <xdr:col>23</xdr:col>
          <xdr:colOff>0</xdr:colOff>
          <xdr:row>37</xdr:row>
          <xdr:rowOff>0</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0</xdr:col>
      <xdr:colOff>47625</xdr:colOff>
      <xdr:row>0</xdr:row>
      <xdr:rowOff>47625</xdr:rowOff>
    </xdr:from>
    <xdr:to>
      <xdr:col>4</xdr:col>
      <xdr:colOff>250513</xdr:colOff>
      <xdr:row>1</xdr:row>
      <xdr:rowOff>185454</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7625"/>
          <a:ext cx="1282021" cy="32777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F69"/>
  <sheetViews>
    <sheetView showGridLines="0" tabSelected="1" view="pageBreakPreview" zoomScaleNormal="100" zoomScaleSheetLayoutView="100" workbookViewId="0">
      <selection activeCell="H39" sqref="H39:I39"/>
    </sheetView>
  </sheetViews>
  <sheetFormatPr defaultRowHeight="15" x14ac:dyDescent="0.25"/>
  <cols>
    <col min="1" max="1" width="2.42578125" customWidth="1"/>
    <col min="2" max="22" width="4.5703125" customWidth="1"/>
    <col min="23" max="23" width="2.42578125" customWidth="1"/>
    <col min="25" max="25" width="10.140625" hidden="1" customWidth="1"/>
    <col min="26" max="26" width="4" hidden="1" customWidth="1"/>
    <col min="27" max="27" width="8.85546875" hidden="1" customWidth="1"/>
    <col min="28" max="30" width="18.5703125" hidden="1" customWidth="1"/>
  </cols>
  <sheetData>
    <row r="1" spans="1:32" x14ac:dyDescent="0.25">
      <c r="A1" s="1"/>
      <c r="B1" s="1"/>
      <c r="C1" s="1"/>
      <c r="D1" s="1"/>
      <c r="E1" s="1"/>
      <c r="F1" s="3" t="s">
        <v>94</v>
      </c>
      <c r="G1" s="3"/>
      <c r="H1" s="1"/>
      <c r="I1" s="1"/>
      <c r="J1" s="1"/>
      <c r="K1" s="1"/>
      <c r="L1" s="1"/>
      <c r="M1" s="1"/>
      <c r="N1" s="1"/>
      <c r="O1" s="1"/>
      <c r="P1" s="1"/>
      <c r="Q1" s="1"/>
      <c r="R1" s="1"/>
      <c r="S1" s="1"/>
      <c r="T1" s="1"/>
      <c r="U1" s="1"/>
      <c r="V1" s="1"/>
      <c r="W1" s="1"/>
      <c r="Y1" t="s">
        <v>41</v>
      </c>
      <c r="Z1" t="s">
        <v>19</v>
      </c>
      <c r="AA1" t="s">
        <v>43</v>
      </c>
      <c r="AB1" s="7" t="e">
        <f>VLOOKUP(H39,Y3:AA23,3,0)</f>
        <v>#N/A</v>
      </c>
      <c r="AC1" s="7" t="e">
        <f>VLOOKUP(N39,Y3:AA23,3,0)</f>
        <v>#N/A</v>
      </c>
      <c r="AD1" s="24" t="e">
        <f>IF(ISERROR(AC1),AB1,AB1-AC1)</f>
        <v>#N/A</v>
      </c>
    </row>
    <row r="2" spans="1:32" x14ac:dyDescent="0.25">
      <c r="A2" s="1"/>
      <c r="B2" s="1"/>
      <c r="C2" s="1"/>
      <c r="D2" s="1"/>
      <c r="E2" s="1"/>
      <c r="F2" s="2" t="s">
        <v>95</v>
      </c>
      <c r="G2" s="2"/>
      <c r="H2" s="1"/>
      <c r="I2" s="1"/>
      <c r="J2" s="1"/>
      <c r="K2" s="1"/>
      <c r="L2" s="1"/>
      <c r="M2" s="1"/>
      <c r="N2" s="1"/>
      <c r="O2" s="1"/>
      <c r="P2" s="1"/>
      <c r="Q2" s="1"/>
      <c r="R2" s="1"/>
      <c r="S2" s="1"/>
      <c r="T2" s="1"/>
      <c r="U2" s="1"/>
      <c r="V2" s="1"/>
      <c r="W2" s="1"/>
      <c r="Y2" t="s">
        <v>12</v>
      </c>
      <c r="AB2" s="49" t="str">
        <f>VLOOKUP(AB3,AC2:AD4,2,0)</f>
        <v>připojení</v>
      </c>
      <c r="AC2" s="48">
        <v>1</v>
      </c>
      <c r="AD2" s="49" t="s">
        <v>64</v>
      </c>
    </row>
    <row r="3" spans="1:32" x14ac:dyDescent="0.25">
      <c r="A3" s="1"/>
      <c r="B3" s="1"/>
      <c r="C3" s="1"/>
      <c r="D3" s="1"/>
      <c r="E3" s="1"/>
      <c r="F3" s="2" t="s">
        <v>96</v>
      </c>
      <c r="G3" s="2"/>
      <c r="H3" s="1"/>
      <c r="I3" s="1"/>
      <c r="J3" s="1"/>
      <c r="K3" s="1"/>
      <c r="L3" s="1"/>
      <c r="M3" s="1"/>
      <c r="N3" s="1"/>
      <c r="O3" s="1"/>
      <c r="P3" s="1"/>
      <c r="Q3" s="1"/>
      <c r="R3" s="1"/>
      <c r="S3" s="1"/>
      <c r="T3" s="1"/>
      <c r="U3" s="1"/>
      <c r="V3" s="1"/>
      <c r="W3" s="1"/>
      <c r="Y3" t="s">
        <v>20</v>
      </c>
      <c r="Z3" t="str">
        <f t="shared" ref="Z3:Z23" si="0">MID(Y3,5,3)</f>
        <v>10</v>
      </c>
      <c r="AA3" s="22">
        <f t="shared" ref="AA3:AA7" si="1">Z3*$AA$25</f>
        <v>2500</v>
      </c>
      <c r="AB3" s="54">
        <v>1</v>
      </c>
      <c r="AC3" s="48">
        <v>2</v>
      </c>
      <c r="AD3" s="49" t="s">
        <v>65</v>
      </c>
      <c r="AF3" s="7"/>
    </row>
    <row r="4" spans="1:32" ht="4.1500000000000004" customHeight="1" x14ac:dyDescent="0.25">
      <c r="A4" s="1"/>
      <c r="B4" s="1"/>
      <c r="C4" s="1"/>
      <c r="D4" s="1"/>
      <c r="E4" s="1"/>
      <c r="F4" s="1"/>
      <c r="G4" s="2"/>
      <c r="H4" s="1"/>
      <c r="I4" s="1"/>
      <c r="J4" s="1"/>
      <c r="K4" s="1"/>
      <c r="L4" s="1"/>
      <c r="M4" s="1"/>
      <c r="N4" s="1"/>
      <c r="O4" s="1"/>
      <c r="P4" s="1"/>
      <c r="Q4" s="1"/>
      <c r="R4" s="1"/>
      <c r="S4" s="1"/>
      <c r="T4" s="1"/>
      <c r="U4" s="1"/>
      <c r="V4" s="1"/>
      <c r="W4" s="1"/>
      <c r="Y4" t="s">
        <v>21</v>
      </c>
      <c r="Z4" t="str">
        <f t="shared" si="0"/>
        <v>13</v>
      </c>
      <c r="AA4" s="22">
        <f t="shared" si="1"/>
        <v>3250</v>
      </c>
      <c r="AB4" s="48"/>
      <c r="AC4" s="49">
        <v>3</v>
      </c>
      <c r="AD4" s="49" t="s">
        <v>66</v>
      </c>
      <c r="AF4" s="7"/>
    </row>
    <row r="5" spans="1:32" ht="46.5" customHeight="1" x14ac:dyDescent="0.35">
      <c r="A5" s="1"/>
      <c r="B5" s="76" t="s">
        <v>99</v>
      </c>
      <c r="C5" s="76"/>
      <c r="D5" s="76"/>
      <c r="E5" s="76"/>
      <c r="F5" s="76"/>
      <c r="G5" s="76"/>
      <c r="H5" s="76"/>
      <c r="I5" s="76"/>
      <c r="J5" s="76"/>
      <c r="K5" s="76"/>
      <c r="L5" s="76"/>
      <c r="M5" s="76"/>
      <c r="N5" s="76"/>
      <c r="O5" s="76"/>
      <c r="P5" s="76"/>
      <c r="Q5" s="76"/>
      <c r="R5" s="76"/>
      <c r="S5" s="76"/>
      <c r="T5" s="76"/>
      <c r="U5" s="76"/>
      <c r="V5" s="76"/>
      <c r="W5" s="1"/>
      <c r="Y5" t="s">
        <v>22</v>
      </c>
      <c r="Z5" t="str">
        <f t="shared" si="0"/>
        <v>16</v>
      </c>
      <c r="AA5" s="22">
        <f t="shared" si="1"/>
        <v>4000</v>
      </c>
      <c r="AB5" s="55">
        <v>1</v>
      </c>
      <c r="AC5" s="52">
        <v>1</v>
      </c>
      <c r="AD5" s="52" t="s">
        <v>67</v>
      </c>
      <c r="AF5" s="7"/>
    </row>
    <row r="6" spans="1:32" s="7" customFormat="1" ht="4.1500000000000004" customHeight="1" x14ac:dyDescent="0.25">
      <c r="A6" s="4"/>
      <c r="B6" s="6"/>
      <c r="C6" s="4"/>
      <c r="D6" s="4"/>
      <c r="E6" s="4"/>
      <c r="F6" s="4"/>
      <c r="G6" s="4"/>
      <c r="H6" s="4"/>
      <c r="I6" s="4"/>
      <c r="J6" s="4"/>
      <c r="K6" s="4"/>
      <c r="L6" s="4"/>
      <c r="M6" s="4"/>
      <c r="N6" s="4"/>
      <c r="O6" s="4"/>
      <c r="P6" s="4"/>
      <c r="Q6" s="4"/>
      <c r="R6" s="4"/>
      <c r="S6" s="4"/>
      <c r="T6" s="4"/>
      <c r="U6" s="4"/>
      <c r="V6" s="4"/>
      <c r="W6" s="4"/>
      <c r="Y6" t="s">
        <v>23</v>
      </c>
      <c r="Z6" t="str">
        <f t="shared" si="0"/>
        <v>20</v>
      </c>
      <c r="AA6" s="22">
        <f t="shared" si="1"/>
        <v>5000</v>
      </c>
      <c r="AB6" s="56"/>
      <c r="AC6" s="52">
        <v>2</v>
      </c>
      <c r="AD6" s="52" t="s">
        <v>68</v>
      </c>
    </row>
    <row r="7" spans="1:32" s="7" customFormat="1" ht="15.75" x14ac:dyDescent="0.25">
      <c r="A7" s="4"/>
      <c r="B7" s="12"/>
      <c r="C7" s="12"/>
      <c r="D7" s="12"/>
      <c r="E7" s="12"/>
      <c r="F7" s="12"/>
      <c r="G7" s="13" t="s">
        <v>88</v>
      </c>
      <c r="H7" s="72"/>
      <c r="I7" s="72"/>
      <c r="J7" s="72"/>
      <c r="K7" s="72"/>
      <c r="L7" s="72"/>
      <c r="M7" s="72"/>
      <c r="N7" s="72"/>
      <c r="O7" s="72"/>
      <c r="P7" s="72"/>
      <c r="Q7" s="72"/>
      <c r="R7" s="72"/>
      <c r="S7" s="72"/>
      <c r="T7" s="72"/>
      <c r="U7" s="72"/>
      <c r="V7" s="72"/>
      <c r="W7" s="4"/>
      <c r="Y7" t="s">
        <v>24</v>
      </c>
      <c r="Z7" t="str">
        <f t="shared" si="0"/>
        <v>25</v>
      </c>
      <c r="AA7" s="22">
        <f t="shared" si="1"/>
        <v>6250</v>
      </c>
      <c r="AB7" s="56"/>
      <c r="AC7" s="52">
        <v>3</v>
      </c>
      <c r="AD7" s="52" t="s">
        <v>69</v>
      </c>
    </row>
    <row r="8" spans="1:32" s="7" customFormat="1" ht="8.1" customHeight="1" x14ac:dyDescent="0.25">
      <c r="A8" s="4"/>
      <c r="B8" s="11"/>
      <c r="C8" s="11"/>
      <c r="D8" s="11"/>
      <c r="E8" s="11"/>
      <c r="F8" s="11"/>
      <c r="G8" s="8"/>
      <c r="H8" s="4"/>
      <c r="I8" s="4"/>
      <c r="J8" s="4"/>
      <c r="K8" s="4"/>
      <c r="L8" s="4"/>
      <c r="M8" s="4"/>
      <c r="N8" s="4"/>
      <c r="O8" s="4"/>
      <c r="P8" s="4"/>
      <c r="Q8" s="4"/>
      <c r="R8" s="4"/>
      <c r="S8" s="4"/>
      <c r="T8" s="4"/>
      <c r="U8" s="4"/>
      <c r="V8" s="4"/>
      <c r="W8" s="4"/>
      <c r="Y8" s="7" t="s">
        <v>25</v>
      </c>
      <c r="Z8" t="str">
        <f t="shared" si="0"/>
        <v>10</v>
      </c>
      <c r="AA8" s="23">
        <f t="shared" ref="AA8:AA23" si="2">Z8*$AA$26</f>
        <v>6300</v>
      </c>
      <c r="AD8" s="51" t="s">
        <v>70</v>
      </c>
    </row>
    <row r="9" spans="1:32" s="7" customFormat="1" ht="15.75" x14ac:dyDescent="0.25">
      <c r="A9" s="4"/>
      <c r="B9" s="12"/>
      <c r="C9" s="12"/>
      <c r="D9" s="12"/>
      <c r="E9" s="12"/>
      <c r="F9" s="12"/>
      <c r="G9" s="13" t="s">
        <v>89</v>
      </c>
      <c r="H9" s="86"/>
      <c r="I9" s="72"/>
      <c r="J9" s="72"/>
      <c r="K9" s="72"/>
      <c r="L9" s="72"/>
      <c r="M9" s="72"/>
      <c r="N9" s="72"/>
      <c r="O9" s="72"/>
      <c r="P9" s="72"/>
      <c r="Q9" s="72"/>
      <c r="R9" s="72"/>
      <c r="S9" s="72"/>
      <c r="T9" s="72"/>
      <c r="U9" s="72"/>
      <c r="V9" s="72"/>
      <c r="W9" s="4"/>
      <c r="Y9" s="7" t="s">
        <v>26</v>
      </c>
      <c r="Z9" t="str">
        <f t="shared" si="0"/>
        <v>16</v>
      </c>
      <c r="AA9" s="23">
        <f t="shared" si="2"/>
        <v>10080</v>
      </c>
      <c r="AD9" s="53" t="s">
        <v>71</v>
      </c>
    </row>
    <row r="10" spans="1:32" s="7" customFormat="1" ht="8.1" customHeight="1" x14ac:dyDescent="0.25">
      <c r="A10" s="4"/>
      <c r="B10" s="11"/>
      <c r="C10" s="11"/>
      <c r="D10" s="11"/>
      <c r="E10" s="11"/>
      <c r="F10" s="11"/>
      <c r="G10" s="8"/>
      <c r="H10" s="4"/>
      <c r="I10" s="4"/>
      <c r="J10" s="4"/>
      <c r="K10" s="4"/>
      <c r="L10" s="4"/>
      <c r="M10" s="4"/>
      <c r="N10" s="4"/>
      <c r="O10" s="4"/>
      <c r="P10" s="4"/>
      <c r="Q10" s="4"/>
      <c r="R10" s="4"/>
      <c r="S10" s="4"/>
      <c r="T10" s="4"/>
      <c r="U10" s="4"/>
      <c r="V10" s="4"/>
      <c r="W10" s="4"/>
      <c r="Y10" s="7" t="s">
        <v>27</v>
      </c>
      <c r="Z10" t="str">
        <f t="shared" si="0"/>
        <v>20</v>
      </c>
      <c r="AA10" s="23">
        <f t="shared" si="2"/>
        <v>12600</v>
      </c>
      <c r="AD10" s="51" t="s">
        <v>72</v>
      </c>
    </row>
    <row r="11" spans="1:32" s="7" customFormat="1" ht="15.75" x14ac:dyDescent="0.25">
      <c r="A11" s="4"/>
      <c r="B11" s="12"/>
      <c r="C11" s="12"/>
      <c r="D11" s="12"/>
      <c r="E11" s="12"/>
      <c r="F11" s="12"/>
      <c r="G11" s="13" t="s">
        <v>15</v>
      </c>
      <c r="H11" s="77"/>
      <c r="I11" s="77"/>
      <c r="J11" s="77"/>
      <c r="K11" s="77"/>
      <c r="L11" s="77"/>
      <c r="M11" s="77"/>
      <c r="N11" s="77"/>
      <c r="O11" s="77"/>
      <c r="P11" s="77"/>
      <c r="Q11" s="77"/>
      <c r="R11" s="77"/>
      <c r="S11" s="77"/>
      <c r="T11" s="77"/>
      <c r="U11" s="77"/>
      <c r="V11" s="77"/>
      <c r="W11" s="4"/>
      <c r="Y11" s="7" t="s">
        <v>28</v>
      </c>
      <c r="Z11" t="str">
        <f t="shared" si="0"/>
        <v>25</v>
      </c>
      <c r="AA11" s="23">
        <f t="shared" si="2"/>
        <v>15750</v>
      </c>
      <c r="AD11" s="51" t="s">
        <v>73</v>
      </c>
    </row>
    <row r="12" spans="1:32" s="7" customFormat="1" ht="8.1" customHeight="1" x14ac:dyDescent="0.25">
      <c r="A12" s="4"/>
      <c r="B12" s="11"/>
      <c r="C12" s="11"/>
      <c r="D12" s="11"/>
      <c r="E12" s="11"/>
      <c r="F12" s="11"/>
      <c r="G12" s="8"/>
      <c r="H12" s="4"/>
      <c r="I12" s="4"/>
      <c r="J12" s="4"/>
      <c r="K12" s="4"/>
      <c r="L12" s="4"/>
      <c r="M12" s="4"/>
      <c r="N12" s="4"/>
      <c r="O12" s="4"/>
      <c r="P12" s="4"/>
      <c r="Q12" s="4"/>
      <c r="R12" s="4"/>
      <c r="S12" s="4"/>
      <c r="T12" s="4"/>
      <c r="U12" s="4"/>
      <c r="V12" s="4"/>
      <c r="W12" s="4"/>
      <c r="Y12" s="7" t="s">
        <v>29</v>
      </c>
      <c r="Z12" t="str">
        <f t="shared" si="0"/>
        <v>32</v>
      </c>
      <c r="AA12" s="23">
        <f t="shared" si="2"/>
        <v>20160</v>
      </c>
      <c r="AD12" s="51" t="s">
        <v>74</v>
      </c>
    </row>
    <row r="13" spans="1:32" s="7" customFormat="1" ht="15.75" x14ac:dyDescent="0.25">
      <c r="A13" s="4"/>
      <c r="B13" s="12"/>
      <c r="C13" s="12"/>
      <c r="D13" s="12"/>
      <c r="E13" s="12"/>
      <c r="F13" s="12"/>
      <c r="G13" s="13" t="s">
        <v>90</v>
      </c>
      <c r="H13" s="87"/>
      <c r="I13" s="87"/>
      <c r="J13" s="87"/>
      <c r="K13" s="5" t="s">
        <v>0</v>
      </c>
      <c r="L13" s="79" t="str">
        <f>CONCATENATE("CZ",H13)</f>
        <v>CZ</v>
      </c>
      <c r="M13" s="80"/>
      <c r="N13" s="80"/>
      <c r="O13" s="80"/>
      <c r="P13" s="11"/>
      <c r="Q13" s="11"/>
      <c r="R13" s="11"/>
      <c r="S13" s="13" t="s">
        <v>1</v>
      </c>
      <c r="T13" s="72"/>
      <c r="U13" s="72"/>
      <c r="V13" s="72"/>
      <c r="W13" s="4"/>
      <c r="Y13" s="7" t="s">
        <v>30</v>
      </c>
      <c r="Z13" t="str">
        <f t="shared" si="0"/>
        <v>40</v>
      </c>
      <c r="AA13" s="23">
        <f t="shared" si="2"/>
        <v>25200</v>
      </c>
      <c r="AD13" s="51" t="s">
        <v>75</v>
      </c>
    </row>
    <row r="14" spans="1:32" s="7" customFormat="1" ht="8.1" customHeight="1" x14ac:dyDescent="0.25">
      <c r="A14" s="4"/>
      <c r="B14" s="11"/>
      <c r="C14" s="11"/>
      <c r="D14" s="11"/>
      <c r="E14" s="11"/>
      <c r="F14" s="11"/>
      <c r="G14" s="8"/>
      <c r="H14" s="4"/>
      <c r="I14" s="4"/>
      <c r="J14" s="4"/>
      <c r="K14" s="4"/>
      <c r="L14" s="4"/>
      <c r="M14" s="4"/>
      <c r="N14" s="4"/>
      <c r="O14" s="4"/>
      <c r="P14" s="4"/>
      <c r="Q14" s="4"/>
      <c r="R14" s="4"/>
      <c r="S14" s="4"/>
      <c r="T14" s="4"/>
      <c r="U14" s="4"/>
      <c r="V14" s="4"/>
      <c r="W14" s="4"/>
      <c r="Y14" s="7" t="s">
        <v>31</v>
      </c>
      <c r="Z14" t="str">
        <f t="shared" si="0"/>
        <v>50</v>
      </c>
      <c r="AA14" s="23">
        <f t="shared" si="2"/>
        <v>31500</v>
      </c>
      <c r="AD14" s="51" t="s">
        <v>76</v>
      </c>
    </row>
    <row r="15" spans="1:32" s="7" customFormat="1" ht="15.75" x14ac:dyDescent="0.25">
      <c r="A15" s="4"/>
      <c r="B15" s="12"/>
      <c r="C15" s="12"/>
      <c r="D15" s="12"/>
      <c r="E15" s="12"/>
      <c r="F15" s="12"/>
      <c r="G15" s="13" t="s">
        <v>91</v>
      </c>
      <c r="H15" s="84"/>
      <c r="I15" s="85"/>
      <c r="J15" s="85"/>
      <c r="K15" s="85"/>
      <c r="L15" s="85"/>
      <c r="M15" s="85"/>
      <c r="N15" s="85"/>
      <c r="O15" s="85"/>
      <c r="P15" s="85"/>
      <c r="Q15" s="85"/>
      <c r="R15" s="85"/>
      <c r="S15" s="85"/>
      <c r="T15" s="85"/>
      <c r="U15" s="85"/>
      <c r="V15" s="85"/>
      <c r="W15" s="4"/>
      <c r="Y15" s="7" t="s">
        <v>32</v>
      </c>
      <c r="Z15" t="str">
        <f t="shared" si="0"/>
        <v>63</v>
      </c>
      <c r="AA15" s="23">
        <f t="shared" si="2"/>
        <v>39690</v>
      </c>
      <c r="AD15" s="51" t="s">
        <v>77</v>
      </c>
    </row>
    <row r="16" spans="1:32" s="7" customFormat="1" ht="8.1" customHeight="1" x14ac:dyDescent="0.25">
      <c r="A16" s="4"/>
      <c r="B16" s="11"/>
      <c r="C16" s="11"/>
      <c r="D16" s="11"/>
      <c r="E16" s="11"/>
      <c r="F16" s="11"/>
      <c r="G16" s="19"/>
      <c r="H16" s="20"/>
      <c r="I16" s="20"/>
      <c r="J16" s="20"/>
      <c r="K16" s="20"/>
      <c r="L16" s="20"/>
      <c r="M16" s="20"/>
      <c r="N16" s="20"/>
      <c r="O16" s="20"/>
      <c r="P16" s="20"/>
      <c r="Q16" s="20"/>
      <c r="R16" s="20"/>
      <c r="S16" s="20"/>
      <c r="T16" s="20"/>
      <c r="U16" s="20"/>
      <c r="V16" s="20"/>
      <c r="W16" s="4"/>
      <c r="Y16" s="7" t="s">
        <v>33</v>
      </c>
      <c r="Z16" t="str">
        <f t="shared" si="0"/>
        <v>80</v>
      </c>
      <c r="AA16" s="23">
        <f t="shared" si="2"/>
        <v>50400</v>
      </c>
      <c r="AD16" s="51" t="s">
        <v>78</v>
      </c>
    </row>
    <row r="17" spans="1:30" s="7" customFormat="1" ht="15.75" x14ac:dyDescent="0.25">
      <c r="A17" s="4"/>
      <c r="B17" s="12"/>
      <c r="C17" s="12"/>
      <c r="D17" s="12"/>
      <c r="E17" s="12"/>
      <c r="F17" s="12"/>
      <c r="G17" s="13" t="s">
        <v>17</v>
      </c>
      <c r="H17" s="72"/>
      <c r="I17" s="72"/>
      <c r="J17" s="72"/>
      <c r="K17" s="72"/>
      <c r="L17" s="72"/>
      <c r="M17" s="72"/>
      <c r="N17" s="88"/>
      <c r="O17" s="88"/>
      <c r="P17" s="88"/>
      <c r="Q17" s="4"/>
      <c r="R17" s="4"/>
      <c r="S17" s="4"/>
      <c r="T17" s="4"/>
      <c r="U17" s="4"/>
      <c r="V17" s="4"/>
      <c r="W17" s="4"/>
      <c r="Y17" s="7" t="s">
        <v>34</v>
      </c>
      <c r="Z17" t="str">
        <f t="shared" si="0"/>
        <v>100</v>
      </c>
      <c r="AA17" s="23">
        <f t="shared" si="2"/>
        <v>63000</v>
      </c>
      <c r="AD17" s="51" t="s">
        <v>79</v>
      </c>
    </row>
    <row r="18" spans="1:30" s="7" customFormat="1" ht="8.1" customHeight="1" x14ac:dyDescent="0.25">
      <c r="A18" s="4"/>
      <c r="B18" s="11"/>
      <c r="C18" s="11"/>
      <c r="D18" s="11"/>
      <c r="E18" s="11"/>
      <c r="F18" s="11"/>
      <c r="G18" s="8"/>
      <c r="H18" s="4"/>
      <c r="I18" s="4"/>
      <c r="J18" s="4"/>
      <c r="K18" s="4"/>
      <c r="L18" s="4"/>
      <c r="M18" s="4"/>
      <c r="N18" s="4"/>
      <c r="O18" s="4"/>
      <c r="P18" s="4"/>
      <c r="Q18" s="4"/>
      <c r="R18" s="4"/>
      <c r="S18" s="4"/>
      <c r="T18" s="4"/>
      <c r="U18" s="4"/>
      <c r="V18" s="4"/>
      <c r="W18" s="4"/>
      <c r="Y18" s="7" t="s">
        <v>35</v>
      </c>
      <c r="Z18" t="str">
        <f t="shared" si="0"/>
        <v>125</v>
      </c>
      <c r="AA18" s="23">
        <f t="shared" si="2"/>
        <v>78750</v>
      </c>
      <c r="AD18" s="51" t="s">
        <v>80</v>
      </c>
    </row>
    <row r="19" spans="1:30" s="7" customFormat="1" x14ac:dyDescent="0.25">
      <c r="A19" s="4"/>
      <c r="B19" s="12"/>
      <c r="C19" s="12"/>
      <c r="D19" s="12"/>
      <c r="E19" s="12"/>
      <c r="F19" s="12"/>
      <c r="G19" s="13" t="s">
        <v>11</v>
      </c>
      <c r="H19" s="91"/>
      <c r="I19" s="91"/>
      <c r="J19" s="91"/>
      <c r="K19" s="91"/>
      <c r="L19" s="91"/>
      <c r="M19" s="91"/>
      <c r="N19" s="17"/>
      <c r="O19" s="17"/>
      <c r="P19" s="13"/>
      <c r="Q19" s="13"/>
      <c r="R19" s="13"/>
      <c r="S19" s="13"/>
      <c r="T19" s="13"/>
      <c r="U19" s="13"/>
      <c r="V19" s="13"/>
      <c r="W19" s="4"/>
      <c r="Y19" s="7" t="s">
        <v>36</v>
      </c>
      <c r="Z19" t="str">
        <f t="shared" si="0"/>
        <v>160</v>
      </c>
      <c r="AA19" s="23">
        <f t="shared" si="2"/>
        <v>100800</v>
      </c>
      <c r="AD19" s="51" t="s">
        <v>81</v>
      </c>
    </row>
    <row r="20" spans="1:30" s="7" customFormat="1" ht="8.1" customHeight="1" x14ac:dyDescent="0.25">
      <c r="A20" s="4"/>
      <c r="B20" s="11"/>
      <c r="C20" s="11"/>
      <c r="D20" s="11"/>
      <c r="E20" s="11"/>
      <c r="F20" s="11"/>
      <c r="G20" s="8"/>
      <c r="H20" s="4"/>
      <c r="I20" s="4"/>
      <c r="J20" s="4"/>
      <c r="K20" s="4"/>
      <c r="L20" s="4"/>
      <c r="M20" s="4"/>
      <c r="N20" s="4"/>
      <c r="O20" s="4"/>
      <c r="P20" s="4"/>
      <c r="Q20" s="4"/>
      <c r="R20" s="4"/>
      <c r="S20" s="4"/>
      <c r="T20" s="4"/>
      <c r="U20" s="4"/>
      <c r="V20" s="4"/>
      <c r="W20" s="4"/>
      <c r="Y20" s="7" t="s">
        <v>37</v>
      </c>
      <c r="Z20" t="str">
        <f t="shared" si="0"/>
        <v>200</v>
      </c>
      <c r="AA20" s="23">
        <f t="shared" si="2"/>
        <v>126000</v>
      </c>
      <c r="AD20" s="51" t="s">
        <v>82</v>
      </c>
    </row>
    <row r="21" spans="1:30" s="7" customFormat="1" ht="15.75" x14ac:dyDescent="0.25">
      <c r="A21" s="4"/>
      <c r="B21" s="12"/>
      <c r="C21" s="12"/>
      <c r="D21" s="12"/>
      <c r="E21" s="12"/>
      <c r="F21" s="12"/>
      <c r="G21" s="13" t="s">
        <v>13</v>
      </c>
      <c r="H21" s="72"/>
      <c r="I21" s="72"/>
      <c r="J21" s="72"/>
      <c r="K21" s="72"/>
      <c r="L21" s="72"/>
      <c r="M21" s="72"/>
      <c r="N21" s="13"/>
      <c r="O21" s="13" t="s">
        <v>2</v>
      </c>
      <c r="P21" s="83"/>
      <c r="Q21" s="83"/>
      <c r="R21" s="83"/>
      <c r="S21" s="83"/>
      <c r="T21" s="83"/>
      <c r="U21" s="83"/>
      <c r="V21" s="83"/>
      <c r="W21" s="4"/>
      <c r="Y21" s="7" t="s">
        <v>38</v>
      </c>
      <c r="Z21" t="str">
        <f t="shared" si="0"/>
        <v>250</v>
      </c>
      <c r="AA21" s="23">
        <f t="shared" si="2"/>
        <v>157500</v>
      </c>
      <c r="AB21" s="57" t="str">
        <f>VLOOKUP(AB22,AC21:AD23,2,0)</f>
        <v>NN</v>
      </c>
      <c r="AC21" s="58">
        <v>1</v>
      </c>
      <c r="AD21" s="57" t="s">
        <v>83</v>
      </c>
    </row>
    <row r="22" spans="1:30" s="7" customFormat="1" ht="8.1" customHeight="1" x14ac:dyDescent="0.25">
      <c r="A22" s="4"/>
      <c r="B22" s="11"/>
      <c r="C22" s="11"/>
      <c r="D22" s="11"/>
      <c r="E22" s="11"/>
      <c r="F22" s="11"/>
      <c r="G22" s="8"/>
      <c r="H22" s="4"/>
      <c r="I22" s="4"/>
      <c r="J22" s="4"/>
      <c r="K22" s="4"/>
      <c r="L22" s="4"/>
      <c r="M22" s="4"/>
      <c r="N22" s="4"/>
      <c r="O22" s="4"/>
      <c r="P22" s="4"/>
      <c r="Q22" s="4"/>
      <c r="R22" s="4"/>
      <c r="S22" s="4"/>
      <c r="T22" s="4"/>
      <c r="U22" s="4"/>
      <c r="V22" s="4"/>
      <c r="W22" s="4"/>
      <c r="Y22" s="7" t="s">
        <v>39</v>
      </c>
      <c r="Z22" t="str">
        <f t="shared" si="0"/>
        <v>315</v>
      </c>
      <c r="AA22" s="23">
        <f t="shared" si="2"/>
        <v>198450</v>
      </c>
      <c r="AB22" s="59">
        <v>2</v>
      </c>
      <c r="AC22" s="58">
        <v>2</v>
      </c>
      <c r="AD22" s="57" t="s">
        <v>84</v>
      </c>
    </row>
    <row r="23" spans="1:30" s="7" customFormat="1" ht="15.75" x14ac:dyDescent="0.25">
      <c r="A23" s="4"/>
      <c r="B23" s="12"/>
      <c r="C23" s="12"/>
      <c r="D23" s="12"/>
      <c r="E23" s="12"/>
      <c r="F23" s="12"/>
      <c r="G23" s="13" t="s">
        <v>16</v>
      </c>
      <c r="H23" s="72"/>
      <c r="I23" s="72"/>
      <c r="J23" s="72"/>
      <c r="K23" s="72"/>
      <c r="L23" s="72"/>
      <c r="M23" s="72"/>
      <c r="N23" s="13"/>
      <c r="O23" s="13" t="s">
        <v>3</v>
      </c>
      <c r="P23" s="83"/>
      <c r="Q23" s="83"/>
      <c r="R23" s="83"/>
      <c r="S23" s="83"/>
      <c r="T23" s="83"/>
      <c r="U23" s="83"/>
      <c r="V23" s="83"/>
      <c r="W23" s="4"/>
      <c r="Y23" s="7" t="s">
        <v>40</v>
      </c>
      <c r="Z23" t="str">
        <f t="shared" si="0"/>
        <v>400</v>
      </c>
      <c r="AA23" s="23">
        <f t="shared" si="2"/>
        <v>252000</v>
      </c>
    </row>
    <row r="24" spans="1:30" s="7" customFormat="1" ht="8.1" customHeight="1" thickBot="1" x14ac:dyDescent="0.3">
      <c r="A24" s="4"/>
      <c r="B24" s="11"/>
      <c r="C24" s="11"/>
      <c r="D24" s="11"/>
      <c r="E24" s="11"/>
      <c r="F24" s="11"/>
      <c r="G24" s="8"/>
      <c r="H24" s="4"/>
      <c r="I24" s="4"/>
      <c r="J24" s="4"/>
      <c r="K24" s="4"/>
      <c r="L24" s="4"/>
      <c r="M24" s="4"/>
      <c r="N24" s="4"/>
      <c r="O24" s="4"/>
      <c r="P24" s="4"/>
      <c r="Q24" s="4"/>
      <c r="R24" s="4"/>
      <c r="S24" s="4"/>
      <c r="T24" s="4"/>
      <c r="U24" s="4"/>
      <c r="V24" s="4"/>
      <c r="W24" s="4"/>
    </row>
    <row r="25" spans="1:30" s="7" customFormat="1" ht="17.25" x14ac:dyDescent="0.25">
      <c r="A25" s="4"/>
      <c r="B25" s="10"/>
      <c r="C25" s="12"/>
      <c r="D25" s="12"/>
      <c r="E25" s="12"/>
      <c r="F25" s="12"/>
      <c r="G25" s="64" t="s">
        <v>92</v>
      </c>
      <c r="H25" s="82"/>
      <c r="I25" s="82"/>
      <c r="J25" s="82"/>
      <c r="K25" s="82"/>
      <c r="L25" s="82"/>
      <c r="M25" s="82"/>
      <c r="N25" s="13"/>
      <c r="O25" s="64" t="s">
        <v>2</v>
      </c>
      <c r="P25" s="82"/>
      <c r="Q25" s="82"/>
      <c r="R25" s="82"/>
      <c r="S25" s="82"/>
      <c r="T25" s="82"/>
      <c r="U25" s="82"/>
      <c r="V25" s="82"/>
      <c r="W25" s="4"/>
      <c r="Z25" s="66" t="s">
        <v>102</v>
      </c>
      <c r="AA25" s="67">
        <v>250</v>
      </c>
      <c r="AB25" s="7">
        <f>IF(V37="VN",(H39/1000)*$AA$27,0)</f>
        <v>0</v>
      </c>
      <c r="AC25" s="7">
        <f>IF(V37="VN",(N39/1000)*800000,0)</f>
        <v>0</v>
      </c>
      <c r="AD25" s="7">
        <f>IF(AB25&gt;AC25,AB25-AC25,0)</f>
        <v>0</v>
      </c>
    </row>
    <row r="26" spans="1:30" s="7" customFormat="1" ht="8.1" customHeight="1" x14ac:dyDescent="0.25">
      <c r="A26" s="4"/>
      <c r="B26" s="11"/>
      <c r="C26" s="11"/>
      <c r="D26" s="11"/>
      <c r="E26" s="11"/>
      <c r="F26" s="11"/>
      <c r="G26" s="8"/>
      <c r="H26" s="4"/>
      <c r="I26" s="4"/>
      <c r="J26" s="4"/>
      <c r="K26" s="4"/>
      <c r="L26" s="4"/>
      <c r="M26" s="4"/>
      <c r="N26" s="4"/>
      <c r="O26" s="4"/>
      <c r="P26" s="4"/>
      <c r="Q26" s="4"/>
      <c r="R26" s="4"/>
      <c r="S26" s="4"/>
      <c r="T26" s="4"/>
      <c r="U26" s="4"/>
      <c r="V26" s="4"/>
      <c r="W26" s="4"/>
      <c r="Z26" s="68" t="s">
        <v>103</v>
      </c>
      <c r="AA26" s="69">
        <v>630</v>
      </c>
    </row>
    <row r="27" spans="1:30" s="7" customFormat="1" ht="16.5" thickBot="1" x14ac:dyDescent="0.3">
      <c r="A27" s="4"/>
      <c r="B27" s="12"/>
      <c r="C27" s="12"/>
      <c r="D27" s="12"/>
      <c r="E27" s="12"/>
      <c r="F27" s="12"/>
      <c r="G27" s="64" t="s">
        <v>14</v>
      </c>
      <c r="H27" s="82"/>
      <c r="I27" s="82"/>
      <c r="J27" s="82"/>
      <c r="K27" s="82"/>
      <c r="L27" s="82"/>
      <c r="M27" s="82"/>
      <c r="N27" s="13"/>
      <c r="O27" s="64" t="s">
        <v>3</v>
      </c>
      <c r="P27" s="82"/>
      <c r="Q27" s="82"/>
      <c r="R27" s="82"/>
      <c r="S27" s="82"/>
      <c r="T27" s="82"/>
      <c r="U27" s="82"/>
      <c r="V27" s="82"/>
      <c r="W27" s="4"/>
      <c r="Y27" s="42"/>
      <c r="Z27" s="70" t="s">
        <v>83</v>
      </c>
      <c r="AA27" s="71">
        <v>1000000</v>
      </c>
    </row>
    <row r="28" spans="1:30" s="7" customFormat="1" ht="8.1" customHeight="1" x14ac:dyDescent="0.25">
      <c r="A28" s="4"/>
      <c r="B28" s="11"/>
      <c r="C28" s="11"/>
      <c r="D28" s="11"/>
      <c r="E28" s="11"/>
      <c r="F28" s="11"/>
      <c r="G28" s="8"/>
      <c r="H28" s="4"/>
      <c r="I28" s="4"/>
      <c r="J28" s="4"/>
      <c r="K28" s="4"/>
      <c r="L28" s="4"/>
      <c r="M28" s="4"/>
      <c r="N28" s="4"/>
      <c r="O28" s="4"/>
      <c r="P28" s="4"/>
      <c r="Q28" s="4"/>
      <c r="R28" s="4"/>
      <c r="S28" s="4"/>
      <c r="T28" s="4"/>
      <c r="U28" s="4"/>
      <c r="V28" s="4"/>
      <c r="W28" s="4"/>
    </row>
    <row r="29" spans="1:30" s="7" customFormat="1" ht="15.75" x14ac:dyDescent="0.25">
      <c r="A29" s="4"/>
      <c r="B29" s="12"/>
      <c r="C29" s="12"/>
      <c r="D29" s="12"/>
      <c r="E29" s="12"/>
      <c r="F29" s="12"/>
      <c r="G29" s="13" t="s">
        <v>18</v>
      </c>
      <c r="H29" s="72"/>
      <c r="I29" s="72"/>
      <c r="J29" s="72"/>
      <c r="K29" s="72"/>
      <c r="L29" s="72"/>
      <c r="M29" s="72"/>
      <c r="N29" s="4"/>
      <c r="O29" s="4"/>
      <c r="P29" s="4"/>
      <c r="Q29" s="4"/>
      <c r="R29" s="4"/>
      <c r="S29" s="4"/>
      <c r="T29" s="4"/>
      <c r="U29" s="4"/>
      <c r="V29" s="4"/>
      <c r="W29" s="4"/>
    </row>
    <row r="30" spans="1:30" s="7" customFormat="1" ht="8.1" customHeight="1" x14ac:dyDescent="0.25">
      <c r="A30" s="4"/>
      <c r="B30" s="11"/>
      <c r="C30" s="11"/>
      <c r="D30" s="11"/>
      <c r="E30" s="11"/>
      <c r="F30" s="11"/>
      <c r="G30" s="8"/>
      <c r="H30" s="4"/>
      <c r="I30" s="4"/>
      <c r="J30" s="4"/>
      <c r="K30" s="4"/>
      <c r="L30" s="4"/>
      <c r="M30" s="4"/>
      <c r="N30" s="4"/>
      <c r="O30" s="4"/>
      <c r="P30" s="4"/>
      <c r="Q30" s="4"/>
      <c r="R30" s="4"/>
      <c r="S30" s="4"/>
      <c r="T30" s="4"/>
      <c r="U30" s="4"/>
      <c r="V30" s="4"/>
      <c r="W30" s="4"/>
    </row>
    <row r="31" spans="1:30" s="7" customFormat="1" ht="15.75" x14ac:dyDescent="0.25">
      <c r="A31" s="4"/>
      <c r="B31" s="12"/>
      <c r="C31" s="12"/>
      <c r="D31" s="12"/>
      <c r="E31" s="12"/>
      <c r="F31" s="12"/>
      <c r="G31" s="13" t="s">
        <v>14</v>
      </c>
      <c r="H31" s="72"/>
      <c r="I31" s="72"/>
      <c r="J31" s="72"/>
      <c r="K31" s="72"/>
      <c r="L31" s="72"/>
      <c r="M31" s="72"/>
      <c r="N31" s="5"/>
      <c r="O31" s="13" t="s">
        <v>3</v>
      </c>
      <c r="P31" s="83"/>
      <c r="Q31" s="83"/>
      <c r="R31" s="83"/>
      <c r="S31" s="83"/>
      <c r="T31" s="83"/>
      <c r="U31" s="83"/>
      <c r="V31" s="83"/>
      <c r="W31" s="4"/>
    </row>
    <row r="32" spans="1:30" s="7" customFormat="1" ht="8.1" customHeight="1" x14ac:dyDescent="0.25">
      <c r="A32" s="4"/>
      <c r="B32" s="11"/>
      <c r="C32" s="11"/>
      <c r="D32" s="11"/>
      <c r="E32" s="11"/>
      <c r="F32" s="11"/>
      <c r="G32" s="8"/>
      <c r="H32" s="4"/>
      <c r="I32" s="4"/>
      <c r="J32" s="4"/>
      <c r="K32" s="4"/>
      <c r="L32" s="4"/>
      <c r="M32" s="4"/>
      <c r="N32" s="4"/>
      <c r="O32" s="4"/>
      <c r="P32" s="4"/>
      <c r="Q32" s="4"/>
      <c r="R32" s="4"/>
      <c r="S32" s="4"/>
      <c r="T32" s="4"/>
      <c r="U32" s="4"/>
      <c r="V32" s="4"/>
      <c r="W32" s="4"/>
    </row>
    <row r="33" spans="1:27" s="7" customFormat="1" ht="15.75" x14ac:dyDescent="0.25">
      <c r="A33" s="4"/>
      <c r="B33" s="12"/>
      <c r="C33" s="12"/>
      <c r="D33" s="12"/>
      <c r="E33" s="12"/>
      <c r="F33" s="12"/>
      <c r="G33" s="13" t="s">
        <v>4</v>
      </c>
      <c r="H33" s="72"/>
      <c r="I33" s="72"/>
      <c r="J33" s="72"/>
      <c r="K33" s="72"/>
      <c r="L33" s="72"/>
      <c r="M33" s="72"/>
      <c r="N33" s="72"/>
      <c r="O33" s="72"/>
      <c r="P33" s="72"/>
      <c r="Q33" s="72"/>
      <c r="R33" s="72"/>
      <c r="S33" s="72"/>
      <c r="T33" s="72"/>
      <c r="U33" s="72"/>
      <c r="V33" s="72"/>
      <c r="W33" s="4"/>
    </row>
    <row r="34" spans="1:27" s="7" customFormat="1" ht="8.1" customHeight="1" x14ac:dyDescent="0.25">
      <c r="A34" s="4"/>
      <c r="B34" s="11"/>
      <c r="C34" s="11"/>
      <c r="D34" s="11"/>
      <c r="E34" s="11"/>
      <c r="F34" s="11"/>
      <c r="G34" s="8"/>
      <c r="H34" s="4"/>
      <c r="I34" s="4"/>
      <c r="J34" s="4"/>
      <c r="K34" s="4"/>
      <c r="L34" s="4"/>
      <c r="M34" s="4"/>
      <c r="N34" s="4"/>
      <c r="O34" s="4"/>
      <c r="P34" s="4"/>
      <c r="Q34" s="4"/>
      <c r="R34" s="4"/>
      <c r="S34" s="4"/>
      <c r="T34" s="4"/>
      <c r="U34" s="4"/>
      <c r="V34" s="4"/>
      <c r="W34" s="4"/>
    </row>
    <row r="35" spans="1:27" s="7" customFormat="1" ht="15.75" x14ac:dyDescent="0.25">
      <c r="A35" s="4"/>
      <c r="B35" s="12"/>
      <c r="C35" s="12"/>
      <c r="D35" s="12"/>
      <c r="E35" s="12"/>
      <c r="F35" s="12"/>
      <c r="G35" s="13" t="s">
        <v>5</v>
      </c>
      <c r="H35" s="72"/>
      <c r="I35" s="72"/>
      <c r="J35" s="72"/>
      <c r="K35" s="72"/>
      <c r="L35" s="72"/>
      <c r="M35" s="72"/>
      <c r="N35" s="72"/>
      <c r="O35" s="72"/>
      <c r="P35" s="14"/>
      <c r="Q35" s="15"/>
      <c r="R35" s="16"/>
      <c r="S35" s="10" t="s">
        <v>57</v>
      </c>
      <c r="T35" s="81"/>
      <c r="U35" s="81"/>
      <c r="V35" s="81"/>
      <c r="W35" s="4"/>
      <c r="AA35" s="50"/>
    </row>
    <row r="36" spans="1:27" s="7" customFormat="1" ht="8.1" customHeight="1" x14ac:dyDescent="0.25">
      <c r="A36" s="4"/>
      <c r="B36" s="11"/>
      <c r="C36" s="11"/>
      <c r="D36" s="11"/>
      <c r="E36" s="11"/>
      <c r="F36" s="11"/>
      <c r="G36" s="8"/>
      <c r="H36" s="4"/>
      <c r="I36" s="4"/>
      <c r="J36" s="4"/>
      <c r="K36" s="4"/>
      <c r="L36" s="4"/>
      <c r="M36" s="4"/>
      <c r="N36" s="4"/>
      <c r="O36" s="4"/>
      <c r="P36" s="4"/>
      <c r="Q36" s="4"/>
      <c r="R36" s="4"/>
      <c r="S36" s="4"/>
      <c r="T36" s="4"/>
      <c r="U36" s="4"/>
      <c r="V36" s="4"/>
      <c r="W36" s="4"/>
    </row>
    <row r="37" spans="1:27" s="7" customFormat="1" ht="15.75" x14ac:dyDescent="0.25">
      <c r="A37" s="4"/>
      <c r="B37" s="12"/>
      <c r="C37" s="12"/>
      <c r="D37" s="12"/>
      <c r="E37" s="12"/>
      <c r="F37" s="12"/>
      <c r="G37" s="13" t="s">
        <v>100</v>
      </c>
      <c r="H37" s="78"/>
      <c r="I37" s="78"/>
      <c r="J37" s="78"/>
      <c r="K37" s="4"/>
      <c r="L37" s="4"/>
      <c r="M37" s="4"/>
      <c r="N37" s="21" t="s">
        <v>54</v>
      </c>
      <c r="O37" s="78"/>
      <c r="P37" s="78"/>
      <c r="Q37" s="78"/>
      <c r="R37" s="4"/>
      <c r="S37" s="4"/>
      <c r="T37" s="4"/>
      <c r="U37" s="12" t="s">
        <v>60</v>
      </c>
      <c r="V37" s="62" t="str">
        <f>AB21</f>
        <v>NN</v>
      </c>
      <c r="W37" s="1"/>
    </row>
    <row r="38" spans="1:27" s="7" customFormat="1" ht="8.1" customHeight="1" x14ac:dyDescent="0.25">
      <c r="A38" s="4"/>
      <c r="B38" s="4"/>
      <c r="C38" s="4"/>
      <c r="D38" s="4"/>
      <c r="E38" s="4"/>
      <c r="F38" s="4"/>
      <c r="G38" s="4"/>
      <c r="H38" s="4"/>
      <c r="I38" s="4"/>
      <c r="J38" s="4"/>
      <c r="K38" s="4"/>
      <c r="L38" s="4"/>
      <c r="M38" s="4"/>
      <c r="N38" s="4"/>
      <c r="O38" s="4"/>
      <c r="P38" s="4"/>
      <c r="Q38" s="4"/>
      <c r="R38" s="4"/>
      <c r="S38" s="4"/>
      <c r="T38" s="4"/>
      <c r="U38" s="4"/>
      <c r="V38" s="4"/>
      <c r="W38" s="4"/>
    </row>
    <row r="39" spans="1:27" s="7" customFormat="1" ht="15.75" x14ac:dyDescent="0.25">
      <c r="A39" s="4"/>
      <c r="B39" s="12"/>
      <c r="C39" s="12"/>
      <c r="D39" s="12"/>
      <c r="E39" s="12"/>
      <c r="F39" s="12"/>
      <c r="G39" s="16" t="s">
        <v>104</v>
      </c>
      <c r="H39" s="73"/>
      <c r="I39" s="73"/>
      <c r="J39" s="60" t="s">
        <v>19</v>
      </c>
      <c r="K39" s="11"/>
      <c r="L39" s="12"/>
      <c r="M39" s="13" t="s">
        <v>63</v>
      </c>
      <c r="N39" s="73"/>
      <c r="O39" s="73"/>
      <c r="P39" s="60" t="s">
        <v>19</v>
      </c>
      <c r="Q39" s="4"/>
      <c r="R39" s="4"/>
      <c r="S39" s="12" t="s">
        <v>101</v>
      </c>
      <c r="T39" s="74" t="str">
        <f>IF(T35="krátkodobý",0,IF(V37="vn",AD25,IF(ISERROR(AD1),"",IF(AD1&lt;=0,0,AD1))))</f>
        <v/>
      </c>
      <c r="U39" s="75"/>
      <c r="V39" s="75"/>
      <c r="W39" s="4"/>
      <c r="Y39" s="63"/>
      <c r="Z39" s="61"/>
      <c r="AA39" s="61"/>
    </row>
    <row r="40" spans="1:27" s="7" customFormat="1" ht="8.1" customHeight="1" x14ac:dyDescent="0.25">
      <c r="A40" s="4"/>
      <c r="B40" s="11"/>
      <c r="C40" s="11"/>
      <c r="D40" s="11"/>
      <c r="E40" s="11"/>
      <c r="F40" s="11"/>
      <c r="G40" s="8"/>
      <c r="H40" s="4"/>
      <c r="I40" s="4"/>
      <c r="J40" s="4"/>
      <c r="K40" s="4"/>
      <c r="L40" s="4"/>
      <c r="M40" s="4"/>
      <c r="N40" s="4"/>
      <c r="O40" s="4"/>
      <c r="P40" s="4"/>
      <c r="Q40" s="4"/>
      <c r="R40" s="4"/>
      <c r="S40" s="4"/>
      <c r="T40" s="4"/>
      <c r="U40" s="4"/>
      <c r="V40" s="4"/>
      <c r="W40" s="4"/>
    </row>
    <row r="41" spans="1:27" s="7" customFormat="1" ht="15.75" x14ac:dyDescent="0.25">
      <c r="A41" s="4"/>
      <c r="B41" s="12"/>
      <c r="C41" s="11"/>
      <c r="D41" s="11"/>
      <c r="E41" s="11"/>
      <c r="F41" s="11"/>
      <c r="G41" s="13" t="s">
        <v>42</v>
      </c>
      <c r="H41" s="72"/>
      <c r="I41" s="72"/>
      <c r="J41" s="72"/>
      <c r="K41" s="72"/>
      <c r="L41" s="4"/>
      <c r="M41" s="13"/>
      <c r="N41" s="47"/>
      <c r="O41" s="99"/>
      <c r="P41" s="99"/>
      <c r="Q41" s="99"/>
      <c r="R41" s="13"/>
      <c r="S41" s="13"/>
      <c r="T41" s="10" t="s">
        <v>62</v>
      </c>
      <c r="U41" s="97"/>
      <c r="V41" s="97"/>
      <c r="W41" s="4"/>
    </row>
    <row r="42" spans="1:27" s="7" customFormat="1" ht="8.1" customHeight="1" x14ac:dyDescent="0.25">
      <c r="A42" s="4"/>
      <c r="B42" s="11"/>
      <c r="C42" s="11"/>
      <c r="D42" s="11"/>
      <c r="E42" s="11"/>
      <c r="F42" s="11"/>
      <c r="G42" s="8"/>
      <c r="H42" s="4"/>
      <c r="I42" s="4"/>
      <c r="J42" s="4"/>
      <c r="K42" s="4"/>
      <c r="L42" s="4"/>
      <c r="M42" s="4"/>
      <c r="N42" s="4"/>
      <c r="O42" s="4"/>
      <c r="P42" s="4"/>
      <c r="Q42" s="4"/>
      <c r="R42" s="4"/>
      <c r="S42" s="4"/>
      <c r="T42" s="4"/>
      <c r="U42" s="4"/>
      <c r="V42" s="4"/>
      <c r="W42" s="4"/>
    </row>
    <row r="43" spans="1:27" s="7" customFormat="1" ht="15.75" x14ac:dyDescent="0.25">
      <c r="A43" s="4"/>
      <c r="B43" s="12"/>
      <c r="C43" s="11"/>
      <c r="D43" s="11"/>
      <c r="E43" s="11"/>
      <c r="F43" s="11"/>
      <c r="G43" s="13" t="s">
        <v>55</v>
      </c>
      <c r="H43" s="72"/>
      <c r="I43" s="72"/>
      <c r="J43" s="72"/>
      <c r="K43" s="72"/>
      <c r="L43" s="72"/>
      <c r="M43" s="72"/>
      <c r="N43" s="4"/>
      <c r="O43" s="4"/>
      <c r="P43" s="13" t="s">
        <v>56</v>
      </c>
      <c r="Q43" s="72"/>
      <c r="R43" s="72"/>
      <c r="S43" s="72"/>
      <c r="T43" s="72"/>
      <c r="U43" s="72"/>
      <c r="V43" s="72"/>
      <c r="W43" s="4"/>
    </row>
    <row r="44" spans="1:27" s="7" customFormat="1" ht="4.1500000000000004" customHeight="1" x14ac:dyDescent="0.25">
      <c r="A44" s="4"/>
      <c r="B44" s="11"/>
      <c r="C44" s="11"/>
      <c r="D44" s="11"/>
      <c r="E44" s="11"/>
      <c r="F44" s="11"/>
      <c r="G44" s="8"/>
      <c r="H44" s="4"/>
      <c r="I44" s="4"/>
      <c r="J44" s="4"/>
      <c r="K44" s="4"/>
      <c r="L44" s="4"/>
      <c r="M44" s="4"/>
      <c r="N44" s="4"/>
      <c r="O44" s="4"/>
      <c r="P44" s="4"/>
      <c r="Q44" s="4"/>
      <c r="R44" s="4"/>
      <c r="S44" s="4"/>
      <c r="T44" s="4"/>
      <c r="U44" s="4"/>
      <c r="V44" s="4"/>
      <c r="W44" s="4"/>
    </row>
    <row r="45" spans="1:27" s="7" customFormat="1" x14ac:dyDescent="0.25">
      <c r="A45" s="4"/>
      <c r="B45" s="5" t="s">
        <v>97</v>
      </c>
      <c r="C45" s="4"/>
      <c r="D45" s="4"/>
      <c r="E45" s="4"/>
      <c r="F45" s="4"/>
      <c r="G45" s="4"/>
      <c r="H45" s="4"/>
      <c r="I45" s="4"/>
      <c r="J45" s="4"/>
      <c r="K45" s="4"/>
      <c r="L45" s="4"/>
      <c r="M45" s="4"/>
      <c r="N45" s="4"/>
      <c r="O45" s="4"/>
      <c r="P45" s="4"/>
      <c r="Q45" s="4"/>
      <c r="R45" s="4"/>
      <c r="S45" s="4"/>
      <c r="T45" s="4"/>
      <c r="U45" s="4"/>
      <c r="V45" s="4"/>
      <c r="W45" s="4"/>
    </row>
    <row r="46" spans="1:27" s="7" customFormat="1" ht="3.75" customHeight="1" x14ac:dyDescent="0.25">
      <c r="A46" s="4"/>
      <c r="B46" s="28"/>
      <c r="C46" s="29"/>
      <c r="D46" s="29"/>
      <c r="E46" s="30"/>
      <c r="F46" s="30"/>
      <c r="G46" s="30"/>
      <c r="H46" s="31"/>
      <c r="I46" s="28"/>
      <c r="J46" s="29"/>
      <c r="K46" s="29"/>
      <c r="L46" s="30"/>
      <c r="M46" s="30"/>
      <c r="N46" s="30"/>
      <c r="O46" s="31"/>
      <c r="P46" s="28"/>
      <c r="Q46" s="29"/>
      <c r="R46" s="29"/>
      <c r="S46" s="30"/>
      <c r="T46" s="30"/>
      <c r="U46" s="30"/>
      <c r="V46" s="31"/>
      <c r="W46" s="4"/>
    </row>
    <row r="47" spans="1:27" s="7" customFormat="1" ht="15.75" customHeight="1" x14ac:dyDescent="0.25">
      <c r="A47" s="4"/>
      <c r="B47" s="32" t="s">
        <v>47</v>
      </c>
      <c r="C47" s="25"/>
      <c r="D47" s="25"/>
      <c r="E47" s="25"/>
      <c r="F47" s="92"/>
      <c r="G47" s="92"/>
      <c r="H47" s="33" t="s">
        <v>10</v>
      </c>
      <c r="I47" s="32" t="s">
        <v>48</v>
      </c>
      <c r="J47" s="25"/>
      <c r="K47" s="25"/>
      <c r="L47" s="25"/>
      <c r="M47" s="92"/>
      <c r="N47" s="92"/>
      <c r="O47" s="33" t="s">
        <v>10</v>
      </c>
      <c r="P47" s="32" t="s">
        <v>87</v>
      </c>
      <c r="Q47" s="25"/>
      <c r="R47" s="25"/>
      <c r="S47" s="25"/>
      <c r="T47" s="92"/>
      <c r="U47" s="92"/>
      <c r="V47" s="33" t="s">
        <v>10</v>
      </c>
      <c r="W47" s="4"/>
    </row>
    <row r="48" spans="1:27" s="7" customFormat="1" ht="3.75" customHeight="1" x14ac:dyDescent="0.25">
      <c r="A48" s="4"/>
      <c r="B48" s="32"/>
      <c r="C48" s="25"/>
      <c r="D48" s="25"/>
      <c r="E48" s="25"/>
      <c r="F48" s="25"/>
      <c r="G48" s="9"/>
      <c r="H48" s="33"/>
      <c r="I48" s="32"/>
      <c r="J48" s="25"/>
      <c r="K48" s="25"/>
      <c r="L48" s="25"/>
      <c r="M48" s="25"/>
      <c r="N48" s="9"/>
      <c r="O48" s="33"/>
      <c r="P48" s="32"/>
      <c r="Q48" s="25"/>
      <c r="R48" s="25"/>
      <c r="S48" s="25"/>
      <c r="T48" s="25"/>
      <c r="U48" s="9"/>
      <c r="V48" s="33"/>
      <c r="W48" s="4"/>
    </row>
    <row r="49" spans="1:23" s="7" customFormat="1" ht="15.75" customHeight="1" x14ac:dyDescent="0.25">
      <c r="A49" s="4"/>
      <c r="B49" s="32" t="s">
        <v>44</v>
      </c>
      <c r="C49" s="25"/>
      <c r="D49" s="25"/>
      <c r="E49" s="25"/>
      <c r="F49" s="92"/>
      <c r="G49" s="92"/>
      <c r="H49" s="33" t="s">
        <v>10</v>
      </c>
      <c r="I49" s="32" t="s">
        <v>49</v>
      </c>
      <c r="J49" s="25"/>
      <c r="K49" s="25"/>
      <c r="L49" s="25"/>
      <c r="M49" s="92"/>
      <c r="N49" s="92"/>
      <c r="O49" s="33" t="s">
        <v>10</v>
      </c>
      <c r="P49" s="32" t="s">
        <v>51</v>
      </c>
      <c r="Q49" s="25"/>
      <c r="R49" s="25"/>
      <c r="S49" s="25"/>
      <c r="T49" s="92"/>
      <c r="U49" s="92"/>
      <c r="V49" s="33" t="s">
        <v>10</v>
      </c>
      <c r="W49" s="4"/>
    </row>
    <row r="50" spans="1:23" s="7" customFormat="1" ht="3.75" customHeight="1" x14ac:dyDescent="0.25">
      <c r="A50" s="4"/>
      <c r="B50" s="32"/>
      <c r="C50" s="25"/>
      <c r="D50" s="25"/>
      <c r="E50" s="25"/>
      <c r="F50" s="25"/>
      <c r="G50" s="9"/>
      <c r="H50" s="33"/>
      <c r="I50" s="32"/>
      <c r="J50" s="25"/>
      <c r="K50" s="25"/>
      <c r="L50" s="25"/>
      <c r="M50" s="25"/>
      <c r="N50" s="9"/>
      <c r="O50" s="33"/>
      <c r="P50" s="32"/>
      <c r="Q50" s="25"/>
      <c r="R50" s="25"/>
      <c r="S50" s="25"/>
      <c r="T50" s="25"/>
      <c r="U50" s="9"/>
      <c r="V50" s="33"/>
      <c r="W50" s="4"/>
    </row>
    <row r="51" spans="1:23" s="7" customFormat="1" ht="15.75" customHeight="1" x14ac:dyDescent="0.25">
      <c r="A51" s="4"/>
      <c r="B51" s="32" t="s">
        <v>45</v>
      </c>
      <c r="C51" s="25"/>
      <c r="D51" s="25"/>
      <c r="E51" s="25"/>
      <c r="F51" s="92"/>
      <c r="G51" s="92"/>
      <c r="H51" s="33" t="s">
        <v>10</v>
      </c>
      <c r="I51" s="32" t="s">
        <v>50</v>
      </c>
      <c r="J51" s="25"/>
      <c r="K51" s="25"/>
      <c r="L51" s="25"/>
      <c r="M51" s="92"/>
      <c r="N51" s="92"/>
      <c r="O51" s="33" t="s">
        <v>10</v>
      </c>
      <c r="P51" s="32" t="s">
        <v>98</v>
      </c>
      <c r="Q51" s="25"/>
      <c r="R51" s="25"/>
      <c r="S51" s="25"/>
      <c r="T51" s="92"/>
      <c r="U51" s="92"/>
      <c r="V51" s="33" t="s">
        <v>10</v>
      </c>
      <c r="W51" s="4"/>
    </row>
    <row r="52" spans="1:23" s="7" customFormat="1" ht="3.75" customHeight="1" x14ac:dyDescent="0.25">
      <c r="A52" s="4"/>
      <c r="B52" s="32"/>
      <c r="C52" s="25"/>
      <c r="D52" s="25"/>
      <c r="E52" s="25"/>
      <c r="F52" s="25"/>
      <c r="G52" s="9"/>
      <c r="H52" s="33"/>
      <c r="I52" s="32"/>
      <c r="J52" s="25"/>
      <c r="K52" s="25"/>
      <c r="L52" s="25"/>
      <c r="M52" s="25"/>
      <c r="N52" s="9"/>
      <c r="O52" s="33"/>
      <c r="P52" s="38"/>
      <c r="Q52" s="39"/>
      <c r="R52" s="39"/>
      <c r="S52" s="39"/>
      <c r="T52" s="39"/>
      <c r="U52" s="36"/>
      <c r="V52" s="37"/>
      <c r="W52" s="4"/>
    </row>
    <row r="53" spans="1:23" s="7" customFormat="1" ht="15.75" customHeight="1" x14ac:dyDescent="0.25">
      <c r="A53" s="4"/>
      <c r="B53" s="32" t="s">
        <v>46</v>
      </c>
      <c r="C53" s="25"/>
      <c r="D53" s="25"/>
      <c r="E53" s="25"/>
      <c r="F53" s="92"/>
      <c r="G53" s="92"/>
      <c r="H53" s="33" t="s">
        <v>10</v>
      </c>
      <c r="I53" s="32" t="s">
        <v>52</v>
      </c>
      <c r="J53" s="25"/>
      <c r="K53" s="25"/>
      <c r="L53" s="25"/>
      <c r="M53" s="92"/>
      <c r="N53" s="92"/>
      <c r="O53" s="33" t="s">
        <v>10</v>
      </c>
      <c r="P53" s="40" t="s">
        <v>6</v>
      </c>
      <c r="Q53" s="26"/>
      <c r="R53" s="26"/>
      <c r="S53" s="26"/>
      <c r="T53" s="98" t="str">
        <f>IF(SUM(F47:G53,M47:N53,T47:U49)=0,"",SUM(F47:G53,M47:N53,T47:U49))</f>
        <v/>
      </c>
      <c r="U53" s="98"/>
      <c r="V53" s="31" t="s">
        <v>10</v>
      </c>
      <c r="W53" s="4"/>
    </row>
    <row r="54" spans="1:23" s="7" customFormat="1" ht="3.75" customHeight="1" x14ac:dyDescent="0.25">
      <c r="A54" s="4"/>
      <c r="B54" s="34"/>
      <c r="C54" s="35"/>
      <c r="D54" s="35"/>
      <c r="E54" s="36"/>
      <c r="F54" s="36"/>
      <c r="G54" s="36"/>
      <c r="H54" s="37"/>
      <c r="I54" s="34"/>
      <c r="J54" s="35"/>
      <c r="K54" s="35"/>
      <c r="L54" s="36"/>
      <c r="M54" s="36"/>
      <c r="N54" s="36"/>
      <c r="O54" s="37"/>
      <c r="P54" s="34"/>
      <c r="Q54" s="35"/>
      <c r="R54" s="35"/>
      <c r="S54" s="36"/>
      <c r="T54" s="36"/>
      <c r="U54" s="36"/>
      <c r="V54" s="37"/>
      <c r="W54" s="4"/>
    </row>
    <row r="55" spans="1:23" s="7" customFormat="1" ht="3.75" customHeight="1" x14ac:dyDescent="0.25">
      <c r="A55" s="4"/>
      <c r="B55" s="18"/>
      <c r="C55" s="18"/>
      <c r="D55" s="18"/>
      <c r="E55" s="9"/>
      <c r="F55" s="9"/>
      <c r="G55" s="9"/>
      <c r="H55" s="18"/>
      <c r="I55" s="18"/>
      <c r="J55" s="18"/>
      <c r="K55" s="18"/>
      <c r="L55" s="9"/>
      <c r="M55" s="9"/>
      <c r="N55" s="9"/>
      <c r="O55" s="18"/>
      <c r="P55" s="18"/>
      <c r="Q55" s="18"/>
      <c r="R55" s="18"/>
      <c r="S55" s="9"/>
      <c r="T55" s="9"/>
      <c r="U55" s="9"/>
      <c r="V55" s="18"/>
      <c r="W55" s="4"/>
    </row>
    <row r="56" spans="1:23" s="7" customFormat="1" ht="15.75" customHeight="1" x14ac:dyDescent="0.25">
      <c r="A56" s="4"/>
      <c r="B56" s="89" t="s">
        <v>85</v>
      </c>
      <c r="C56" s="89"/>
      <c r="D56" s="89"/>
      <c r="E56" s="89"/>
      <c r="F56" s="89"/>
      <c r="G56" s="89"/>
      <c r="H56" s="89"/>
      <c r="I56" s="89"/>
      <c r="J56" s="89"/>
      <c r="K56" s="89"/>
      <c r="L56" s="89"/>
      <c r="M56" s="89"/>
      <c r="N56" s="89"/>
      <c r="O56" s="89"/>
      <c r="P56" s="89"/>
      <c r="Q56" s="89"/>
      <c r="R56" s="90" t="s">
        <v>86</v>
      </c>
      <c r="S56" s="90"/>
      <c r="T56" s="90"/>
      <c r="U56" s="90"/>
      <c r="V56" s="90"/>
      <c r="W56" s="4"/>
    </row>
    <row r="57" spans="1:23" s="7" customFormat="1" ht="8.1" customHeight="1" x14ac:dyDescent="0.25">
      <c r="A57" s="4"/>
      <c r="B57" s="89"/>
      <c r="C57" s="89"/>
      <c r="D57" s="89"/>
      <c r="E57" s="89"/>
      <c r="F57" s="89"/>
      <c r="G57" s="89"/>
      <c r="H57" s="89"/>
      <c r="I57" s="89"/>
      <c r="J57" s="89"/>
      <c r="K57" s="89"/>
      <c r="L57" s="89"/>
      <c r="M57" s="89"/>
      <c r="N57" s="89"/>
      <c r="O57" s="89"/>
      <c r="P57" s="89"/>
      <c r="Q57" s="89"/>
      <c r="R57" s="90"/>
      <c r="S57" s="90"/>
      <c r="T57" s="90"/>
      <c r="U57" s="90"/>
      <c r="V57" s="90"/>
      <c r="W57" s="4"/>
    </row>
    <row r="58" spans="1:23" s="7" customFormat="1" x14ac:dyDescent="0.25">
      <c r="A58" s="4"/>
      <c r="B58" s="89"/>
      <c r="C58" s="89"/>
      <c r="D58" s="89"/>
      <c r="E58" s="89"/>
      <c r="F58" s="89"/>
      <c r="G58" s="89"/>
      <c r="H58" s="89"/>
      <c r="I58" s="89"/>
      <c r="J58" s="89"/>
      <c r="K58" s="89"/>
      <c r="L58" s="89"/>
      <c r="M58" s="89"/>
      <c r="N58" s="89"/>
      <c r="O58" s="89"/>
      <c r="P58" s="89"/>
      <c r="Q58" s="89"/>
      <c r="R58" s="90"/>
      <c r="S58" s="90"/>
      <c r="T58" s="90"/>
      <c r="U58" s="90"/>
      <c r="V58" s="90"/>
      <c r="W58" s="4"/>
    </row>
    <row r="59" spans="1:23" s="7" customFormat="1" ht="24.75" customHeight="1" x14ac:dyDescent="0.25">
      <c r="A59" s="4"/>
      <c r="B59" s="89"/>
      <c r="C59" s="89"/>
      <c r="D59" s="89"/>
      <c r="E59" s="89"/>
      <c r="F59" s="89"/>
      <c r="G59" s="89"/>
      <c r="H59" s="89"/>
      <c r="I59" s="89"/>
      <c r="J59" s="89"/>
      <c r="K59" s="89"/>
      <c r="L59" s="89"/>
      <c r="M59" s="89"/>
      <c r="N59" s="89"/>
      <c r="O59" s="89"/>
      <c r="P59" s="89"/>
      <c r="Q59" s="89"/>
      <c r="R59" s="90"/>
      <c r="S59" s="90"/>
      <c r="T59" s="90"/>
      <c r="U59" s="90"/>
      <c r="V59" s="90"/>
      <c r="W59" s="4"/>
    </row>
    <row r="60" spans="1:23" s="7" customFormat="1" ht="21.6" customHeight="1" x14ac:dyDescent="0.25">
      <c r="A60" s="4"/>
      <c r="B60" s="89"/>
      <c r="C60" s="89"/>
      <c r="D60" s="89"/>
      <c r="E60" s="89"/>
      <c r="F60" s="89"/>
      <c r="G60" s="89"/>
      <c r="H60" s="89"/>
      <c r="I60" s="89"/>
      <c r="J60" s="89"/>
      <c r="K60" s="89"/>
      <c r="L60" s="89"/>
      <c r="M60" s="89"/>
      <c r="N60" s="89"/>
      <c r="O60" s="89"/>
      <c r="P60" s="89"/>
      <c r="Q60" s="89"/>
      <c r="R60" s="90"/>
      <c r="S60" s="90"/>
      <c r="T60" s="90"/>
      <c r="U60" s="90"/>
      <c r="V60" s="90"/>
      <c r="W60" s="4"/>
    </row>
    <row r="61" spans="1:23" s="7" customFormat="1" ht="4.1500000000000004" customHeight="1" x14ac:dyDescent="0.25">
      <c r="A61" s="4"/>
      <c r="B61" s="11"/>
      <c r="C61" s="11"/>
      <c r="D61" s="11"/>
      <c r="E61" s="11"/>
      <c r="F61" s="11"/>
      <c r="G61" s="8"/>
      <c r="H61" s="4"/>
      <c r="I61" s="4"/>
      <c r="J61" s="4"/>
      <c r="K61" s="4"/>
      <c r="L61" s="4"/>
      <c r="M61" s="4"/>
      <c r="N61" s="4"/>
      <c r="O61" s="4"/>
      <c r="P61" s="4"/>
      <c r="Q61" s="4"/>
      <c r="R61" s="4"/>
      <c r="S61" s="4"/>
      <c r="T61" s="4"/>
      <c r="U61" s="4"/>
      <c r="V61" s="4"/>
      <c r="W61" s="4"/>
    </row>
    <row r="62" spans="1:23" s="7" customFormat="1" ht="15" customHeight="1" x14ac:dyDescent="0.25">
      <c r="A62" s="4"/>
      <c r="B62" s="46" t="s">
        <v>61</v>
      </c>
      <c r="C62" s="43"/>
      <c r="D62" s="43"/>
      <c r="E62" s="43"/>
      <c r="F62" s="43"/>
      <c r="G62" s="43"/>
      <c r="H62" s="43"/>
      <c r="I62" s="43"/>
      <c r="J62" s="43"/>
      <c r="K62" s="43"/>
      <c r="L62" s="43"/>
      <c r="M62" s="43"/>
      <c r="N62" s="44"/>
      <c r="O62" s="4"/>
      <c r="P62" s="96"/>
      <c r="Q62" s="96"/>
      <c r="R62" s="96"/>
      <c r="S62" s="96"/>
      <c r="T62" s="96"/>
      <c r="U62" s="96"/>
      <c r="V62" s="96"/>
      <c r="W62" s="4"/>
    </row>
    <row r="63" spans="1:23" s="7" customFormat="1" ht="15" customHeight="1" x14ac:dyDescent="0.25">
      <c r="A63" s="4"/>
      <c r="B63" s="46" t="s">
        <v>59</v>
      </c>
      <c r="C63" s="43"/>
      <c r="D63" s="43"/>
      <c r="E63" s="43"/>
      <c r="F63" s="43"/>
      <c r="G63" s="43"/>
      <c r="H63" s="43"/>
      <c r="I63" s="43"/>
      <c r="J63" s="45" t="s">
        <v>58</v>
      </c>
      <c r="L63" s="43"/>
      <c r="M63" s="43"/>
      <c r="N63" s="44"/>
      <c r="O63" s="4"/>
      <c r="P63" s="96"/>
      <c r="Q63" s="96"/>
      <c r="R63" s="96"/>
      <c r="S63" s="96"/>
      <c r="T63" s="96"/>
      <c r="U63" s="96"/>
      <c r="V63" s="96"/>
      <c r="W63" s="4"/>
    </row>
    <row r="64" spans="1:23" s="7" customFormat="1" x14ac:dyDescent="0.25">
      <c r="A64" s="4"/>
      <c r="B64" s="27" t="s">
        <v>53</v>
      </c>
      <c r="C64" s="4"/>
      <c r="D64" s="4"/>
      <c r="E64" s="4"/>
      <c r="F64" s="4"/>
      <c r="G64" s="4"/>
      <c r="H64" s="4"/>
      <c r="I64" s="4"/>
      <c r="J64" s="4"/>
      <c r="K64" s="4"/>
      <c r="L64" s="4"/>
      <c r="M64" s="4"/>
      <c r="N64" s="4"/>
      <c r="O64" s="4"/>
      <c r="P64" s="96"/>
      <c r="Q64" s="96"/>
      <c r="R64" s="96"/>
      <c r="S64" s="96"/>
      <c r="T64" s="96"/>
      <c r="U64" s="96"/>
      <c r="V64" s="96"/>
      <c r="W64" s="4"/>
    </row>
    <row r="65" spans="1:27" s="7" customFormat="1" ht="15.75" x14ac:dyDescent="0.25">
      <c r="A65" s="4"/>
      <c r="B65" s="5" t="s">
        <v>8</v>
      </c>
      <c r="C65" s="94"/>
      <c r="D65" s="95"/>
      <c r="E65" s="95"/>
      <c r="F65" s="95"/>
      <c r="G65" s="4"/>
      <c r="H65" s="4" t="s">
        <v>9</v>
      </c>
      <c r="I65" s="93"/>
      <c r="J65" s="93"/>
      <c r="K65" s="93"/>
      <c r="L65" s="4"/>
      <c r="M65" s="4"/>
      <c r="N65" s="4"/>
      <c r="O65" s="4"/>
      <c r="P65" s="96"/>
      <c r="Q65" s="96"/>
      <c r="R65" s="96"/>
      <c r="S65" s="96"/>
      <c r="T65" s="96"/>
      <c r="U65" s="96"/>
      <c r="V65" s="96"/>
      <c r="W65" s="4"/>
    </row>
    <row r="66" spans="1:27" x14ac:dyDescent="0.25">
      <c r="A66" s="1"/>
      <c r="B66" s="65" t="s">
        <v>93</v>
      </c>
      <c r="C66" s="1"/>
      <c r="D66" s="1"/>
      <c r="E66" s="1"/>
      <c r="F66" s="1"/>
      <c r="G66" s="1"/>
      <c r="H66" s="1"/>
      <c r="I66" s="1"/>
      <c r="J66" s="1"/>
      <c r="K66" s="1"/>
      <c r="L66" s="1"/>
      <c r="M66" s="1"/>
      <c r="N66" s="1"/>
      <c r="O66" s="1"/>
      <c r="P66" s="1"/>
      <c r="Q66" s="41" t="s">
        <v>7</v>
      </c>
      <c r="R66" s="1"/>
      <c r="S66" s="1"/>
      <c r="T66" s="1"/>
      <c r="U66" s="1"/>
      <c r="V66" s="1"/>
      <c r="W66" s="1"/>
      <c r="Y66" s="7"/>
      <c r="Z66" s="7"/>
      <c r="AA66" s="7"/>
    </row>
    <row r="67" spans="1:27" s="7" customFormat="1" ht="4.1500000000000004" customHeight="1" x14ac:dyDescent="0.25">
      <c r="A67" s="4"/>
      <c r="B67" s="11"/>
      <c r="C67" s="11"/>
      <c r="D67" s="11"/>
      <c r="E67" s="11"/>
      <c r="F67" s="11"/>
      <c r="G67" s="8"/>
      <c r="H67" s="4"/>
      <c r="I67" s="4"/>
      <c r="J67" s="4"/>
      <c r="K67" s="4"/>
      <c r="L67" s="4"/>
      <c r="M67" s="4"/>
      <c r="N67" s="4"/>
      <c r="O67" s="4"/>
      <c r="P67" s="4"/>
      <c r="Q67" s="4"/>
      <c r="R67" s="4"/>
      <c r="S67" s="4"/>
      <c r="T67" s="4"/>
      <c r="U67" s="4"/>
      <c r="V67" s="4"/>
      <c r="W67" s="4"/>
    </row>
    <row r="68" spans="1:27" x14ac:dyDescent="0.25">
      <c r="Z68" s="7"/>
      <c r="AA68" s="7"/>
    </row>
    <row r="69" spans="1:27" x14ac:dyDescent="0.25">
      <c r="Y69" s="7"/>
    </row>
  </sheetData>
  <sheetProtection sheet="1" objects="1" scenarios="1"/>
  <mergeCells count="51">
    <mergeCell ref="H29:M29"/>
    <mergeCell ref="I65:K65"/>
    <mergeCell ref="C65:F65"/>
    <mergeCell ref="H33:V33"/>
    <mergeCell ref="H37:J37"/>
    <mergeCell ref="F47:G47"/>
    <mergeCell ref="F49:G49"/>
    <mergeCell ref="F51:G51"/>
    <mergeCell ref="P62:V65"/>
    <mergeCell ref="H41:K41"/>
    <mergeCell ref="F53:G53"/>
    <mergeCell ref="H43:M43"/>
    <mergeCell ref="U41:V41"/>
    <mergeCell ref="T53:U53"/>
    <mergeCell ref="H31:M31"/>
    <mergeCell ref="T49:U49"/>
    <mergeCell ref="T47:U47"/>
    <mergeCell ref="M53:N53"/>
    <mergeCell ref="H35:O35"/>
    <mergeCell ref="H13:J13"/>
    <mergeCell ref="T13:V13"/>
    <mergeCell ref="H17:P17"/>
    <mergeCell ref="B56:Q60"/>
    <mergeCell ref="R56:V60"/>
    <mergeCell ref="O41:Q41"/>
    <mergeCell ref="H19:M19"/>
    <mergeCell ref="P21:V21"/>
    <mergeCell ref="M51:N51"/>
    <mergeCell ref="M49:N49"/>
    <mergeCell ref="M47:N47"/>
    <mergeCell ref="H21:M21"/>
    <mergeCell ref="H27:M27"/>
    <mergeCell ref="H25:M25"/>
    <mergeCell ref="N39:O39"/>
    <mergeCell ref="T51:U51"/>
    <mergeCell ref="Q43:V43"/>
    <mergeCell ref="H39:I39"/>
    <mergeCell ref="T39:V39"/>
    <mergeCell ref="B5:V5"/>
    <mergeCell ref="H11:V11"/>
    <mergeCell ref="O37:Q37"/>
    <mergeCell ref="L13:O13"/>
    <mergeCell ref="T35:V35"/>
    <mergeCell ref="P27:V27"/>
    <mergeCell ref="P25:V25"/>
    <mergeCell ref="P23:V23"/>
    <mergeCell ref="P31:V31"/>
    <mergeCell ref="H15:V15"/>
    <mergeCell ref="H23:M23"/>
    <mergeCell ref="H7:V7"/>
    <mergeCell ref="H9:V9"/>
  </mergeCells>
  <dataValidations count="12">
    <dataValidation type="date" allowBlank="1" showInputMessage="1" showErrorMessage="1" errorTitle="datum" sqref="I65:K65">
      <formula1>43101</formula1>
      <formula2>73050</formula2>
    </dataValidation>
    <dataValidation allowBlank="1" showInputMessage="1" showErrorMessage="1" prompt="druhá osoba v případě dvou podepisujících" sqref="H25:M25"/>
    <dataValidation allowBlank="1" showInputMessage="1" showErrorMessage="1" prompt="adresa, nebo_x000a_katastrální území" sqref="H33:V33"/>
    <dataValidation allowBlank="1" showInputMessage="1" showErrorMessage="1" prompt="vyplňte v případě uvedení vašeho čísla smlouvy ve Smlouvě" sqref="H19:M19"/>
    <dataValidation type="date" allowBlank="1" showInputMessage="1" errorTitle="datum" prompt="datum (d.m.rrrr)" sqref="H37:J37">
      <formula1>43739</formula1>
      <formula2>73050</formula2>
    </dataValidation>
    <dataValidation type="list" allowBlank="1" showInputMessage="1" errorTitle="datum" sqref="O37:Q37">
      <formula1>",neurčito"</formula1>
    </dataValidation>
    <dataValidation type="list" allowBlank="1" showInputMessage="1" showErrorMessage="1" sqref="H41">
      <formula1>"standartní,nadstardantní"</formula1>
    </dataValidation>
    <dataValidation type="list" allowBlank="1" showInputMessage="1" showErrorMessage="1" sqref="H43:M43">
      <formula1>"vně objektu,uvnitř objektu,v elektroměrovém pilíři,v trafostanici VN,ve staveništním rozváděči"</formula1>
    </dataValidation>
    <dataValidation type="list" allowBlank="1" showInputMessage="1" showErrorMessage="1" sqref="Q43:V43">
      <formula1>"z veřejného prostranství,za součinnosti dodavatele,za součinnosti odběratele"</formula1>
    </dataValidation>
    <dataValidation type="list" allowBlank="1" showInputMessage="1" showErrorMessage="1" sqref="T35:V35">
      <formula1>"krátkodobý,dlouhodobý"</formula1>
    </dataValidation>
    <dataValidation allowBlank="1" showInputMessage="1" showErrorMessage="1" sqref="T39:V39"/>
    <dataValidation type="list" allowBlank="1" showInputMessage="1" showErrorMessage="1" sqref="H39:I39 N39:O39">
      <formula1>$Y$3:$Y$24</formula1>
    </dataValidation>
  </dataValidations>
  <pageMargins left="0" right="0" top="0" bottom="0" header="0" footer="0"/>
  <pageSetup paperSize="9" orientation="portrait" r:id="rId1"/>
  <ignoredErrors>
    <ignoredError sqref="V37" unlockedFormula="1"/>
    <ignoredError sqref="AB1 AD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56" r:id="rId4" name="Drop Down 32">
              <controlPr defaultSize="0" print="0" autoLine="0" autoPict="0" macro="[0]!typ_smlouvy">
                <anchor moveWithCells="1">
                  <from>
                    <xdr:col>18</xdr:col>
                    <xdr:colOff>209550</xdr:colOff>
                    <xdr:row>2</xdr:row>
                    <xdr:rowOff>0</xdr:rowOff>
                  </from>
                  <to>
                    <xdr:col>22</xdr:col>
                    <xdr:colOff>0</xdr:colOff>
                    <xdr:row>3</xdr:row>
                    <xdr:rowOff>9525</xdr:rowOff>
                  </to>
                </anchor>
              </controlPr>
            </control>
          </mc:Choice>
        </mc:AlternateContent>
        <mc:AlternateContent xmlns:mc="http://schemas.openxmlformats.org/markup-compatibility/2006">
          <mc:Choice Requires="x14">
            <control shapeId="1057" r:id="rId5" name="Drop Down 33">
              <controlPr defaultSize="0" print="0" autoLine="0" autoPict="0" macro="[0]!zákazník">
                <anchor moveWithCells="1">
                  <from>
                    <xdr:col>18</xdr:col>
                    <xdr:colOff>209550</xdr:colOff>
                    <xdr:row>0</xdr:row>
                    <xdr:rowOff>133350</xdr:rowOff>
                  </from>
                  <to>
                    <xdr:col>21</xdr:col>
                    <xdr:colOff>304800</xdr:colOff>
                    <xdr:row>1</xdr:row>
                    <xdr:rowOff>142875</xdr:rowOff>
                  </to>
                </anchor>
              </controlPr>
            </control>
          </mc:Choice>
        </mc:AlternateContent>
        <mc:AlternateContent xmlns:mc="http://schemas.openxmlformats.org/markup-compatibility/2006">
          <mc:Choice Requires="x14">
            <control shapeId="1060" r:id="rId6" name="Drop Down 36">
              <controlPr locked="0" defaultSize="0" print="0" autoLine="0" autoPict="0" macro="[0]!hladina">
                <anchor moveWithCells="1">
                  <from>
                    <xdr:col>21</xdr:col>
                    <xdr:colOff>0</xdr:colOff>
                    <xdr:row>36</xdr:row>
                    <xdr:rowOff>0</xdr:rowOff>
                  </from>
                  <to>
                    <xdr:col>23</xdr:col>
                    <xdr:colOff>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žádost</vt:lpstr>
      <vt:lpstr>žádost!bookmark0</vt:lpstr>
      <vt:lpstr>žádost!Oblast_tisku</vt:lpstr>
    </vt:vector>
  </TitlesOfParts>
  <Company>Czech Coal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Houška Štěpán (houska)</dc:creator>
  <cp:lastModifiedBy>Houška Štěpán (houska)</cp:lastModifiedBy>
  <cp:lastPrinted>2022-04-08T05:34:56Z</cp:lastPrinted>
  <dcterms:created xsi:type="dcterms:W3CDTF">2018-08-02T09:26:12Z</dcterms:created>
  <dcterms:modified xsi:type="dcterms:W3CDTF">2022-04-08T05:58:22Z</dcterms:modified>
</cp:coreProperties>
</file>